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63" lockStructure="1"/>
  <bookViews>
    <workbookView xWindow="120" yWindow="525" windowWidth="28515" windowHeight="11340"/>
  </bookViews>
  <sheets>
    <sheet name="Contexte Général" sheetId="1" r:id="rId1"/>
    <sheet name="Démarche à suivre" sheetId="7" r:id="rId2"/>
    <sheet name="A joindre" sheetId="3" r:id="rId3"/>
    <sheet name="A renseigner" sheetId="2" r:id="rId4"/>
    <sheet name="Liste de valeurs" sheetId="11" state="hidden" r:id="rId5"/>
    <sheet name="indicSIT" sheetId="10" state="hidden" r:id="rId6"/>
    <sheet name="Présentation des sites" sheetId="13" r:id="rId7"/>
    <sheet name="infoSIT" sheetId="9" state="hidden" r:id="rId8"/>
  </sheets>
  <definedNames>
    <definedName name="CODFORMULAIRE">infoSIT!$A$2</definedName>
    <definedName name="COFINANCEURS">'A renseigner'!$B$64</definedName>
    <definedName name="CONSTRUC_LISTE_COMMUNES">'Présentation des sites'!$V$51</definedName>
    <definedName name="CONSTRUC_LOCALIS">'Présentation des sites'!$W$51</definedName>
    <definedName name="DATEVERSIONFORMULAIRE">infoSIT!$C$2</definedName>
    <definedName name="DDEMANDE">'A renseigner'!$D$75</definedName>
    <definedName name="DEROG">'Liste de valeurs'!$F$4</definedName>
    <definedName name="DESCRIPTIF">'A renseigner'!$A$52</definedName>
    <definedName name="DESIGNATION">'A renseigner'!$A$43</definedName>
    <definedName name="DFTRAV">'A renseigner'!$D$59</definedName>
    <definedName name="EMAILCONTACT">'A renseigner'!$B$34</definedName>
    <definedName name="FDCONTACT">'A renseigner'!$B$32</definedName>
    <definedName name="INDIC_ZA">'Présentation des sites'!$F$52</definedName>
    <definedName name="INSEE">'A renseigner'!$D$46</definedName>
    <definedName name="LIBCIVILITECONTACT">'A renseigner'!$B$30</definedName>
    <definedName name="LIGNES">'Liste de valeurs'!$D$4</definedName>
    <definedName name="LOCALISATION">'A renseigner'!$A$46</definedName>
    <definedName name="MODAL_RECEPT">'Liste de valeurs'!$E$4</definedName>
    <definedName name="MTESTIME">'A renseigner'!$B$67</definedName>
    <definedName name="MTFRAISGEOMETRE">'Présentation des sites'!$C$9</definedName>
    <definedName name="MTFRAISNOTAIRE">'Présentation des sites'!$C$7</definedName>
    <definedName name="MTFRAISPORTAGE">'Présentation des sites'!$C$8</definedName>
    <definedName name="MTTOTALPROJET">'Présentation des sites'!$L$52</definedName>
    <definedName name="NATRAV">'Liste de valeurs'!$C$4</definedName>
    <definedName name="NOMCONTACT">'A renseigner'!$B$31</definedName>
    <definedName name="NOMMO">'A renseigner'!$B$14</definedName>
    <definedName name="NOPAYE">'A renseigner'!$B$18</definedName>
    <definedName name="NSIRET">'A renseigner'!$B$15</definedName>
    <definedName name="OBJECTIF_RESULTAT">'A renseigner'!$A$55</definedName>
    <definedName name="OPPORTUNITE">'A renseigner'!$A$49</definedName>
    <definedName name="TEL1CONTACT">'A renseigner'!$B$33</definedName>
    <definedName name="Texte67" localSheetId="0">'A renseigner'!#REF!</definedName>
    <definedName name="TYPEMONTANT">'A renseigner'!$D$67</definedName>
    <definedName name="TYPEOPERATION">'A renseigner'!$B$38</definedName>
    <definedName name="VERSIONFORMULAIRE">infoSIT!$B$2</definedName>
  </definedNames>
  <calcPr calcId="145621"/>
</workbook>
</file>

<file path=xl/calcChain.xml><?xml version="1.0" encoding="utf-8"?>
<calcChain xmlns="http://schemas.openxmlformats.org/spreadsheetml/2006/main">
  <c r="E52" i="13" l="1"/>
  <c r="F52" i="13"/>
  <c r="B13" i="3" l="1"/>
  <c r="N13" i="13" l="1"/>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12" i="13" l="1"/>
  <c r="U2" i="9"/>
  <c r="W12" i="13" l="1"/>
  <c r="W13" i="13"/>
  <c r="W14" i="13" s="1"/>
  <c r="W15" i="13" s="1"/>
  <c r="W16" i="13" s="1"/>
  <c r="W17" i="13" s="1"/>
  <c r="W18" i="13" s="1"/>
  <c r="W19" i="13" s="1"/>
  <c r="W20" i="13" s="1"/>
  <c r="W21" i="13" s="1"/>
  <c r="W22" i="13" s="1"/>
  <c r="W23" i="13" s="1"/>
  <c r="W24" i="13" s="1"/>
  <c r="W25" i="13" s="1"/>
  <c r="W26" i="13" s="1"/>
  <c r="W27" i="13" s="1"/>
  <c r="W28" i="13" s="1"/>
  <c r="W29" i="13" s="1"/>
  <c r="W30" i="13" s="1"/>
  <c r="W31" i="13" s="1"/>
  <c r="W32" i="13" s="1"/>
  <c r="W33" i="13" s="1"/>
  <c r="W34" i="13" s="1"/>
  <c r="W35" i="13" s="1"/>
  <c r="W36" i="13" s="1"/>
  <c r="W37" i="13" s="1"/>
  <c r="W38" i="13" s="1"/>
  <c r="W39" i="13" s="1"/>
  <c r="W40" i="13" s="1"/>
  <c r="W41" i="13" s="1"/>
  <c r="W42" i="13" s="1"/>
  <c r="W43" i="13" s="1"/>
  <c r="W44" i="13" s="1"/>
  <c r="W45" i="13" s="1"/>
  <c r="W46" i="13" s="1"/>
  <c r="W47" i="13" s="1"/>
  <c r="W48" i="13" s="1"/>
  <c r="W49" i="13" s="1"/>
  <c r="W50" i="13" s="1"/>
  <c r="W51" i="13" s="1"/>
  <c r="A46" i="2" s="1"/>
  <c r="AF2" i="9" s="1"/>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V45" i="13"/>
  <c r="V46" i="13"/>
  <c r="V47" i="13"/>
  <c r="V48" i="13"/>
  <c r="V49" i="13"/>
  <c r="V50" i="13"/>
  <c r="V51" i="13"/>
  <c r="M12" i="13"/>
  <c r="O12" i="13"/>
  <c r="M13" i="13"/>
  <c r="O13" i="13"/>
  <c r="M14" i="13"/>
  <c r="O14" i="13"/>
  <c r="M15" i="13"/>
  <c r="O15" i="13"/>
  <c r="M16" i="13"/>
  <c r="O16" i="13"/>
  <c r="M17" i="13"/>
  <c r="O17" i="13"/>
  <c r="M18" i="13"/>
  <c r="O18" i="13"/>
  <c r="M19" i="13"/>
  <c r="O19" i="13"/>
  <c r="M20" i="13"/>
  <c r="O20" i="13"/>
  <c r="M21" i="13"/>
  <c r="O21" i="13"/>
  <c r="M22" i="13"/>
  <c r="O22" i="13"/>
  <c r="M23" i="13"/>
  <c r="O23" i="13"/>
  <c r="M24" i="13"/>
  <c r="O24" i="13"/>
  <c r="M25" i="13"/>
  <c r="O25" i="13"/>
  <c r="M26" i="13"/>
  <c r="O26" i="13"/>
  <c r="M27" i="13"/>
  <c r="O27" i="13"/>
  <c r="M28" i="13"/>
  <c r="O28" i="13"/>
  <c r="M29" i="13"/>
  <c r="O29" i="13"/>
  <c r="M30" i="13"/>
  <c r="O30" i="13"/>
  <c r="M31" i="13"/>
  <c r="O31" i="13"/>
  <c r="M32" i="13"/>
  <c r="O32" i="13"/>
  <c r="M33" i="13"/>
  <c r="O33" i="13"/>
  <c r="M34" i="13"/>
  <c r="O34" i="13"/>
  <c r="M35" i="13"/>
  <c r="O35" i="13"/>
  <c r="M36" i="13"/>
  <c r="O36" i="13"/>
  <c r="M37" i="13"/>
  <c r="O37" i="13"/>
  <c r="M38" i="13"/>
  <c r="O38" i="13"/>
  <c r="M39" i="13"/>
  <c r="O39" i="13"/>
  <c r="M40" i="13"/>
  <c r="O40" i="13"/>
  <c r="M41" i="13"/>
  <c r="O41" i="13"/>
  <c r="M42" i="13"/>
  <c r="O42" i="13"/>
  <c r="M43" i="13"/>
  <c r="O43" i="13"/>
  <c r="M44" i="13"/>
  <c r="O44" i="13"/>
  <c r="M45" i="13"/>
  <c r="O45" i="13"/>
  <c r="M46" i="13"/>
  <c r="O46" i="13"/>
  <c r="M47" i="13"/>
  <c r="O47" i="13"/>
  <c r="M48" i="13"/>
  <c r="O48" i="13"/>
  <c r="M49" i="13"/>
  <c r="O49" i="13"/>
  <c r="M50" i="13"/>
  <c r="O50" i="13"/>
  <c r="M51" i="13"/>
  <c r="O51" i="13"/>
  <c r="N52"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K52" i="13"/>
  <c r="J52" i="13"/>
  <c r="I52" i="13"/>
  <c r="H52" i="13"/>
  <c r="G52" i="13"/>
  <c r="A52" i="2"/>
  <c r="M5" i="13"/>
  <c r="N5" i="13"/>
  <c r="O5" i="13"/>
  <c r="L5" i="13"/>
  <c r="M4" i="13"/>
  <c r="N4" i="13"/>
  <c r="O4" i="13"/>
  <c r="L4" i="13"/>
  <c r="B67" i="2"/>
  <c r="A64" i="2"/>
  <c r="AC2" i="9"/>
  <c r="AE2" i="9"/>
  <c r="AD2" i="9"/>
  <c r="A7" i="7"/>
  <c r="A7" i="1"/>
  <c r="A7" i="2"/>
  <c r="AA2" i="9"/>
  <c r="L2" i="9"/>
  <c r="N2" i="9"/>
  <c r="R2" i="9"/>
  <c r="P2" i="9"/>
  <c r="B2" i="10"/>
  <c r="H2" i="9"/>
  <c r="G2" i="9"/>
  <c r="I2" i="9"/>
  <c r="J2" i="9"/>
  <c r="W2" i="9"/>
  <c r="O2" i="9"/>
  <c r="V2" i="9"/>
  <c r="AB2" i="9"/>
  <c r="F2" i="9"/>
  <c r="M2" i="9"/>
  <c r="D2" i="9"/>
  <c r="K2" i="9"/>
  <c r="E2" i="9"/>
  <c r="T2" i="9" l="1"/>
  <c r="O52" i="13"/>
</calcChain>
</file>

<file path=xl/comments1.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Attention : article 5 de la convention
Non récupéré ; laisser vide</t>
        </r>
      </text>
    </comment>
  </commentList>
</comments>
</file>

<file path=xl/sharedStrings.xml><?xml version="1.0" encoding="utf-8"?>
<sst xmlns="http://schemas.openxmlformats.org/spreadsheetml/2006/main" count="214" uniqueCount="166">
  <si>
    <t>Agence de l’Eau Artois Picardie</t>
  </si>
  <si>
    <t>Direction des Interventions</t>
  </si>
  <si>
    <t xml:space="preserve">200 Rue Marceline </t>
  </si>
  <si>
    <t xml:space="preserve">Centre tertiaire de l’Arsenal - BP 80818 </t>
  </si>
  <si>
    <t>59508 DOUAI Cedex</t>
  </si>
  <si>
    <t>DEMANDE DE PARTICIPATION FINANCIERE</t>
  </si>
  <si>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15-A-034 du Conseil d’Administration du 16 octobre 2015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http://www.eau-artois-picardie.fr/Deliberations-du-Xeme-Programme-d.html
</t>
  </si>
  <si>
    <t>3 - OBJET DE LA DEMANDE DE PARTICIPATION FINANCIERE</t>
  </si>
  <si>
    <t>3.1 MÉMOIRE EXPLICATIF</t>
  </si>
  <si>
    <t>3.1.3 Contexte :</t>
  </si>
  <si>
    <t>3.1.5 Objectifs et résultats attendus :</t>
  </si>
  <si>
    <t>3.2 ETAT D'AVANCEMENT DU PROJET</t>
  </si>
  <si>
    <t>5 -DECLARATION</t>
  </si>
  <si>
    <t>ne solliciter aucune autre aide publique sur ce projet</t>
  </si>
  <si>
    <t>HT</t>
  </si>
  <si>
    <t>(*)</t>
  </si>
  <si>
    <t>·      (*) Fournit une attestation de non récupération de la TVA si concerné,</t>
  </si>
  <si>
    <t>·      Accepte que l'Agence de l'Eau Artois-Picardie adapte, modifie et complète les informations de ce formulaire en fonction des besoins de l'instruction de la demande,</t>
  </si>
  <si>
    <t xml:space="preserve">Fait à : </t>
  </si>
  <si>
    <t>le :</t>
  </si>
  <si>
    <t xml:space="preserve">Nom du signataire : </t>
  </si>
  <si>
    <t xml:space="preserve">Fonction du signataire : </t>
  </si>
  <si>
    <t>1 - IDENTIFICATION DE LA STRUCTURE</t>
  </si>
  <si>
    <t>Maïtre d'ouvrage</t>
  </si>
  <si>
    <t>Nom :</t>
  </si>
  <si>
    <t>N° SIRET :</t>
  </si>
  <si>
    <t>Adresse postale :</t>
  </si>
  <si>
    <t>Téléphone :</t>
  </si>
  <si>
    <t>N° Interlocuteur :</t>
  </si>
  <si>
    <t xml:space="preserve">Identifiant du représentant légal </t>
  </si>
  <si>
    <t xml:space="preserve">Fonction : </t>
  </si>
  <si>
    <t xml:space="preserve">Téléphone : </t>
  </si>
  <si>
    <t xml:space="preserve">Identifiant du responsable du projet </t>
  </si>
  <si>
    <t>Civilité :</t>
  </si>
  <si>
    <t>Prénom et nom :</t>
  </si>
  <si>
    <t>Qualité/Fonction :</t>
  </si>
  <si>
    <t>Téléphone :</t>
  </si>
  <si>
    <t>E-mail :</t>
  </si>
  <si>
    <t>3.1.1 Intitulé du projet :</t>
  </si>
  <si>
    <t>TTC</t>
  </si>
  <si>
    <t xml:space="preserve">N° INSEE de la commune 
représentative de l'opération : </t>
  </si>
  <si>
    <t>solliciter une autre aide publique sur ce projet</t>
  </si>
  <si>
    <t>ELEMENTS A JOINDRE POUR BENEFICIER D’UNE PARTICIPATION FINANCIERE DE 
L’AGENCE DE L'EAU</t>
  </si>
  <si>
    <t>Pièces générales communes à fournir pour toute demande d'aide financière :</t>
  </si>
  <si>
    <t xml:space="preserve">Civilité : </t>
  </si>
  <si>
    <t>Madame</t>
  </si>
  <si>
    <t>Monsieur</t>
  </si>
  <si>
    <t>Mademoiselle</t>
  </si>
  <si>
    <t>DEMARCHE A SUIVRE POUR BENEFICIER D’UNE PARTICIPATION FINANCIERE DE 
L’AGENCE DE L'EAU</t>
  </si>
  <si>
    <r>
      <t>·</t>
    </r>
    <r>
      <rPr>
        <sz val="12"/>
        <color theme="1"/>
        <rFont val="Times New Roman"/>
        <family val="1"/>
      </rPr>
      <t>     </t>
    </r>
    <r>
      <rPr>
        <sz val="12"/>
        <color theme="1"/>
        <rFont val="Calibri"/>
        <family val="2"/>
        <scheme val="minor"/>
      </rPr>
      <t>(**)Déclare avoir pris connaissance des conditions générales d'attribution et de versement des aides financières de l'Agence de l'Eau Artois Picardie et s'engage à en respecter les clauses,</t>
    </r>
  </si>
  <si>
    <r>
      <t>·</t>
    </r>
    <r>
      <rPr>
        <sz val="12"/>
        <color theme="1"/>
        <rFont val="Times New Roman"/>
        <family val="1"/>
      </rPr>
      <t>     </t>
    </r>
    <r>
      <rPr>
        <sz val="12"/>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</si>
  <si>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Si la structure maître d'ouvrage n’a jamais bénéficié d’une aide de l’Agence de l’Eau Artois-Picardie, une copie en un seul exemplaire des statuts régulièrement déclarés</t>
  </si>
  <si>
    <t>ATTENTION</t>
  </si>
  <si>
    <t>INDPH</t>
  </si>
  <si>
    <t>VALEUR</t>
  </si>
  <si>
    <t>NB_OCCURENCES_FORMULAIRE</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</si>
  <si>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</si>
  <si>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</si>
  <si>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</si>
  <si>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</si>
  <si>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</si>
  <si>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</si>
  <si>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</si>
  <si>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</si>
  <si>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</si>
  <si>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</si>
  <si>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</si>
  <si>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</si>
  <si>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</si>
  <si>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</si>
  <si>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</si>
  <si>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</si>
  <si>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</si>
  <si>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</si>
  <si>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</si>
  <si>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</si>
  <si>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</si>
  <si>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</si>
  <si>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</si>
  <si>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</si>
  <si>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</si>
  <si>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</si>
  <si>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</si>
  <si>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</si>
  <si>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</si>
  <si>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</si>
  <si>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</si>
  <si>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</si>
  <si>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</si>
  <si>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Nature du projet :</t>
  </si>
  <si>
    <t>ACQUISITION FONCIERE</t>
  </si>
  <si>
    <r>
      <t>·</t>
    </r>
    <r>
      <rPr>
        <sz val="12"/>
        <color theme="1"/>
        <rFont val="Times New Roman"/>
        <family val="1"/>
      </rPr>
      <t>     </t>
    </r>
    <r>
      <rPr>
        <sz val="12"/>
        <color theme="1"/>
        <rFont val="Calibri"/>
        <family val="2"/>
        <scheme val="minor"/>
      </rPr>
      <t>Certifie ne pas avoir acquis les parcelles visées dans la demande,</t>
    </r>
  </si>
  <si>
    <t>CONTEXTE GENERAL DES ACQUISITIONS FONCIERES</t>
  </si>
  <si>
    <t>Acquisition de parcelles situées en zones humides ou en bord de cours d'eau</t>
  </si>
  <si>
    <t>X245</t>
  </si>
  <si>
    <t>Acquisition de parcelles ou d'ouvrages en vue de la restauration écologique</t>
  </si>
  <si>
    <t>Acquisition de parcelles pour la création de sites de gestion de sédiments pollués</t>
  </si>
  <si>
    <t>Acquisition de parcelles pour la lutte contre les inondations</t>
  </si>
  <si>
    <t>Acquisition de parcelles pour la lutte contre l'érosion</t>
  </si>
  <si>
    <t>Site</t>
  </si>
  <si>
    <t>Usages actuels</t>
  </si>
  <si>
    <t>Usages futurs</t>
  </si>
  <si>
    <t>03</t>
  </si>
  <si>
    <t>Le demandeur déclare :</t>
  </si>
  <si>
    <t>En vert : champs à renseigner OBLIGATOIREMENT</t>
  </si>
  <si>
    <t>Remarques</t>
  </si>
  <si>
    <t>Total</t>
  </si>
  <si>
    <t>Surfaces acquises (ha)</t>
  </si>
  <si>
    <t>Une attestation de non récupération de la TVA pour les maîtres d'ouvrage déposant un dossier global en TTC</t>
  </si>
  <si>
    <t>1.0</t>
  </si>
  <si>
    <t>F_DPF_AEAP_ACQFON</t>
  </si>
  <si>
    <t>L'estimation de France Domaine pour chaque parcelles à acquérir</t>
  </si>
  <si>
    <t>Commune1</t>
  </si>
  <si>
    <t>Nature de la parcelle</t>
  </si>
  <si>
    <t>Agricole</t>
  </si>
  <si>
    <t>Non agricole</t>
  </si>
  <si>
    <t>Plafond /ha</t>
  </si>
  <si>
    <t>Coût d'acquisition €</t>
  </si>
  <si>
    <t>Coût de réemploi €</t>
  </si>
  <si>
    <t>Montant total projet €</t>
  </si>
  <si>
    <t>Montant finançable projet €</t>
  </si>
  <si>
    <t>plafond/ha</t>
  </si>
  <si>
    <t>Milieux naturels concernés</t>
  </si>
  <si>
    <t>ZNIEFF1</t>
  </si>
  <si>
    <t>Inventaire de connaissance 
ou 
Statut de protection</t>
  </si>
  <si>
    <t>ZF/1</t>
  </si>
  <si>
    <t>(**) Les délibérations applicables sont consultables sur le site internet de l’Agence http://www.eau-artois-picardie.fr</t>
  </si>
  <si>
    <t xml:space="preserve">      Dans le tableau ci-dessous, veuillez remplir une ligne par estimation des Domaines</t>
  </si>
  <si>
    <t>Commune2, Commune3</t>
  </si>
  <si>
    <t>ZF/1, ZH/5, Y/1</t>
  </si>
  <si>
    <t>Les enclots</t>
  </si>
  <si>
    <t>ACQF</t>
  </si>
  <si>
    <t>Frais de notaire (€)</t>
  </si>
  <si>
    <t>Frais de portage (€)</t>
  </si>
  <si>
    <t>Frais de géomètre (€)</t>
  </si>
  <si>
    <t>Les mées</t>
  </si>
  <si>
    <t>Natura2000, TVTB</t>
  </si>
  <si>
    <t xml:space="preserve"> </t>
  </si>
  <si>
    <r>
      <t>3.1.4 Descriptif technique de l'opération (compléter l'onglet "</t>
    </r>
    <r>
      <rPr>
        <b/>
        <u/>
        <sz val="12"/>
        <color rgb="FFFF0000"/>
        <rFont val="Calibri"/>
        <family val="2"/>
        <scheme val="minor"/>
      </rPr>
      <t>Présentation des sites</t>
    </r>
    <r>
      <rPr>
        <b/>
        <sz val="12"/>
        <color theme="1"/>
        <rFont val="Calibri"/>
        <family val="2"/>
        <scheme val="minor"/>
      </rPr>
      <t>") :</t>
    </r>
  </si>
  <si>
    <r>
      <t>3.1.2 Localisation de l'opération (renseigner l'onglet "</t>
    </r>
    <r>
      <rPr>
        <b/>
        <u/>
        <sz val="12"/>
        <color rgb="FFFF0000"/>
        <rFont val="Calibri"/>
        <family val="2"/>
        <scheme val="minor"/>
      </rPr>
      <t>Présentation des sites</t>
    </r>
    <r>
      <rPr>
        <b/>
        <sz val="12"/>
        <color theme="1"/>
        <rFont val="Calibri"/>
        <family val="2"/>
        <scheme val="minor"/>
      </rPr>
      <t>") :</t>
    </r>
  </si>
  <si>
    <t>Coût 
d'éviction €</t>
  </si>
  <si>
    <t>Montant éligible 
projet €</t>
  </si>
  <si>
    <t xml:space="preserve">
Face à des enjeux qui sont aujourd’hui considérables en matière de préservation des milieux naturels aquatiques (continuité écologique, préservation des zones humides, prévention contre les inondations), l’acquisition foncière est la solution qui présente le plus grand nombre de garanties. 
Dans le cadre de son X° Programme Pluriannuel d'Intervention 2013-2018, l'Agence de l'eau Artois-Picardie peut participer financièrement aux acquisitions foncières permettant de faire émerger des projets d'envergure et/ou innovant pour la préservation des milieux naturels aquatiques. 
Toutes les délibérations sont consultables sur le site de l’Agence de l’eau à l’adresse suivante :
http://www.eau-artois-picardie.fr/les-deliberations-par-domaine-dintervention</t>
  </si>
  <si>
    <t>Nom(s) Commune(s)</t>
  </si>
  <si>
    <t>Parcelle(s)
(Section/No parcelle)</t>
  </si>
  <si>
    <t>ZA</t>
  </si>
  <si>
    <t>prairie</t>
  </si>
  <si>
    <t>plan d'eau</t>
  </si>
  <si>
    <t>Surfaces éligibles aux aides de l'Agence (ha)</t>
  </si>
  <si>
    <t>Coût du bâti €</t>
  </si>
  <si>
    <t>Estimation foncière €</t>
  </si>
  <si>
    <t>Montant éligible
projet €</t>
  </si>
  <si>
    <t>dont Coût
du bâti €</t>
  </si>
  <si>
    <t>Coût total 
d'acquisition €</t>
  </si>
  <si>
    <t>Plafond
€/ha</t>
  </si>
  <si>
    <t>Estimation foncière (bâti compris) €</t>
  </si>
  <si>
    <t xml:space="preserve">Date prévue ou effective de fin d’acquisition foncière : </t>
  </si>
  <si>
    <r>
      <t>·</t>
    </r>
    <r>
      <rPr>
        <sz val="12"/>
        <color theme="1"/>
        <rFont val="Times New Roman"/>
        <family val="1"/>
      </rPr>
      <t xml:space="preserve">     </t>
    </r>
    <r>
      <rPr>
        <sz val="12"/>
        <color theme="1"/>
        <rFont val="Calibri"/>
        <family val="2"/>
        <scheme val="minor"/>
      </rPr>
      <t>Sollicite la participation financière de l'Agence de l'Eau Artois Picardie pour l'acquisition foncière décrite et pour laquelle</t>
    </r>
    <r>
      <rPr>
        <b/>
        <sz val="12"/>
        <color theme="1"/>
        <rFont val="Calibri"/>
        <family val="2"/>
        <scheme val="minor"/>
      </rPr>
      <t xml:space="preserve"> </t>
    </r>
  </si>
  <si>
    <t xml:space="preserve">le montant global des dépenses prévisionnelles s'élève à un montant de : </t>
  </si>
  <si>
    <r>
      <t xml:space="preserve">Un plan de financement pour le projet </t>
    </r>
    <r>
      <rPr>
        <b/>
        <sz val="12"/>
        <color rgb="FFFF0000"/>
        <rFont val="Calibri"/>
        <family val="2"/>
        <scheme val="minor"/>
      </rPr>
      <t>*</t>
    </r>
  </si>
  <si>
    <r>
      <t xml:space="preserve">La délibération du maître d'ouvrage concernant cette acquisition foncière </t>
    </r>
    <r>
      <rPr>
        <b/>
        <sz val="12"/>
        <color rgb="FFFF0000"/>
        <rFont val="Calibri"/>
        <family val="2"/>
        <scheme val="minor"/>
      </rPr>
      <t>*</t>
    </r>
  </si>
  <si>
    <r>
      <t xml:space="preserve">La présentation des sites et/ou des aménagements envisagés nécessitant la maîtrise foncière </t>
    </r>
    <r>
      <rPr>
        <b/>
        <sz val="12"/>
        <color rgb="FFFF0000"/>
        <rFont val="Calibri"/>
        <family val="2"/>
        <scheme val="minor"/>
      </rPr>
      <t>*</t>
    </r>
  </si>
  <si>
    <r>
      <t xml:space="preserve">L'attestation de non commencement de l'opération à la date de dépôt du dossier </t>
    </r>
    <r>
      <rPr>
        <b/>
        <sz val="12"/>
        <color rgb="FFFF0000"/>
        <rFont val="Calibri"/>
        <family val="2"/>
        <scheme val="minor"/>
      </rPr>
      <t>*</t>
    </r>
  </si>
  <si>
    <r>
      <t xml:space="preserve">Le RIB de la structure maître d’ouvrage </t>
    </r>
    <r>
      <rPr>
        <b/>
        <sz val="12"/>
        <color rgb="FFFF0000"/>
        <rFont val="Calibri"/>
        <family val="2"/>
        <scheme val="minor"/>
      </rPr>
      <t>*</t>
    </r>
  </si>
  <si>
    <t>Nature de la parcelle (agricole ou pas)</t>
  </si>
  <si>
    <r>
      <t xml:space="preserve">Vous devez déposer auprès de l’Agence de l’Eau un dossier de demande de participation financière complet </t>
    </r>
    <r>
      <rPr>
        <u/>
        <sz val="11"/>
        <color theme="1"/>
        <rFont val="Calibri"/>
        <family val="2"/>
        <scheme val="minor"/>
      </rPr>
      <t>avant toute acquisition foncière</t>
    </r>
    <r>
      <rPr>
        <sz val="11"/>
        <color theme="1"/>
        <rFont val="Calibri"/>
        <family val="2"/>
        <scheme val="minor"/>
      </rPr>
      <t>.
La demande de participation financière doit être dûment complétée (</t>
    </r>
    <r>
      <rPr>
        <b/>
        <u/>
        <sz val="11"/>
        <color theme="1"/>
        <rFont val="Calibri"/>
        <family val="2"/>
        <scheme val="minor"/>
      </rPr>
      <t xml:space="preserve">en veillant à utiliser le logiciel </t>
    </r>
    <r>
      <rPr>
        <b/>
        <u/>
        <sz val="14"/>
        <color theme="1"/>
        <rFont val="Calibri"/>
        <family val="2"/>
        <scheme val="minor"/>
      </rPr>
      <t>Excel 2010</t>
    </r>
    <r>
      <rPr>
        <b/>
        <u/>
        <sz val="11"/>
        <color theme="1"/>
        <rFont val="Calibri"/>
        <family val="2"/>
        <scheme val="minor"/>
      </rPr>
      <t xml:space="preserve"> minimum pour un fonctionnement optimal du présent formulaire</t>
    </r>
    <r>
      <rPr>
        <sz val="11"/>
        <color theme="1"/>
        <rFont val="Calibri"/>
        <family val="2"/>
        <scheme val="minor"/>
      </rPr>
      <t xml:space="preserve">), datée et transmise par voie dématérialisée, l'ensemble des documents (ce formulaire Excel et pièces complémentaires) devant être zippé en une seule pièce jointe et envoyé à : </t>
    </r>
    <r>
      <rPr>
        <b/>
        <sz val="12"/>
        <color rgb="FF0070C0"/>
        <rFont val="Calibri"/>
        <family val="2"/>
        <scheme val="minor"/>
      </rPr>
      <t>demandepf@eau-artois-picardie.fr</t>
    </r>
    <r>
      <rPr>
        <sz val="11"/>
        <color theme="1"/>
        <rFont val="Calibri"/>
        <family val="2"/>
        <scheme val="minor"/>
      </rPr>
      <t xml:space="preserve">
L’instruction sera possible à la condition d'envoyer obligatoirement par voie informatique, tous les documents nécessaires :
               o les 3 imprimés ci-après intitulés "A renseigner" , "A joindre" et "Présentation des sites" complétés,
               o les pièces complémentaires demandées (voir "A joindre"),
- N’hésitez pas à contacter votre correspondant :
               o Estelle CHEVILLARD au 03 27 99 90 00 pour les acquisitions de zones humides
               o Stéphane PARMENTIER au 03 27 99 90 00 pour les acquisitions de parcelles pour la lutte contre les inondations
               o Jérôme MALBRANCQ au 03 27 99 90 00 pour les acquisitions de parcelles ou d'ouvrages en vue de la restauration de la continuité écologique
               o Jean-Pierre LEFEBVRE au 03 27 99 90 00 pour les acquisitions de parcelles pour la lutte contre l'érosion
Nous vous informerons à l’issue de l’instruction de la suite donnée à votre demande.
</t>
    </r>
    <r>
      <rPr>
        <b/>
        <u/>
        <sz val="11"/>
        <color theme="1"/>
        <rFont val="Calibri"/>
        <family val="2"/>
        <scheme val="minor"/>
      </rPr>
      <t>- Si vous ne connaissez pas votre numéro d'interlocuteur :</t>
    </r>
    <r>
      <rPr>
        <sz val="11"/>
        <color theme="1"/>
        <rFont val="Calibri"/>
        <family val="2"/>
        <scheme val="minor"/>
      </rPr>
      <t xml:space="preserve">
Celui est nécessaire au dépôt de votre demande. Pour l'obtenir, veuillez nous envoyer un mail à demandepf@eau-artois-picardie.fr contenant votre No SIRET et raison sociale. Celui-ci vous sera communiqué afin de compléter le présent formulaire.
- Nous vous informerons à l’issue de l’instruction de la suite donnée à votre demande.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</si>
</sst>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0.00\ _€"/>
    <numFmt numFmtId="166" formatCode="#,##0.0000&quot; ha&quot;"/>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sz val="10"/>
      <color rgb="FFC00000"/>
      <name val="Arial"/>
      <family val="2"/>
    </font>
    <font>
      <b/>
      <sz val="12"/>
      <color rgb="FF000000"/>
      <name val="Calibri"/>
      <family val="2"/>
      <scheme val="minor"/>
    </font>
    <font>
      <sz val="10"/>
      <name val="Arial"/>
      <family val="2"/>
    </font>
    <font>
      <sz val="12"/>
      <color rgb="FF000000"/>
      <name val="Calibri"/>
      <family val="2"/>
      <scheme val="minor"/>
    </font>
    <font>
      <b/>
      <sz val="13"/>
      <color theme="1"/>
      <name val="Calibri"/>
      <family val="2"/>
      <scheme val="minor"/>
    </font>
    <font>
      <b/>
      <sz val="12"/>
      <color theme="1"/>
      <name val="Arial"/>
      <family val="2"/>
    </font>
    <font>
      <sz val="12"/>
      <name val="Calibri"/>
      <family val="2"/>
      <scheme val="minor"/>
    </font>
    <font>
      <sz val="12"/>
      <color theme="1"/>
      <name val="Times New Roman"/>
      <family val="1"/>
    </font>
    <font>
      <i/>
      <sz val="12"/>
      <color theme="1"/>
      <name val="Calibri"/>
      <family val="2"/>
      <scheme val="minor"/>
    </font>
    <font>
      <sz val="11"/>
      <color theme="1"/>
      <name val="Calibri"/>
      <family val="2"/>
    </font>
    <font>
      <sz val="9"/>
      <color theme="1"/>
      <name val="Calibri"/>
      <family val="2"/>
      <scheme val="minor"/>
    </font>
    <font>
      <b/>
      <sz val="11"/>
      <color rgb="FFFF0000"/>
      <name val="Calibri"/>
      <family val="2"/>
      <scheme val="minor"/>
    </font>
    <font>
      <sz val="10"/>
      <color theme="1"/>
      <name val="Segoe UI"/>
      <family val="2"/>
    </font>
    <font>
      <u/>
      <sz val="11"/>
      <color theme="10"/>
      <name val="Calibri"/>
      <family val="2"/>
      <scheme val="minor"/>
    </font>
    <font>
      <sz val="10"/>
      <name val="Calibri"/>
      <family val="2"/>
    </font>
    <font>
      <b/>
      <sz val="10"/>
      <name val="Calibri"/>
      <family val="2"/>
    </font>
    <font>
      <b/>
      <sz val="10"/>
      <color indexed="8"/>
      <name val="Calibri"/>
      <family val="2"/>
    </font>
    <font>
      <i/>
      <sz val="10"/>
      <name val="Calibri"/>
      <family val="2"/>
    </font>
    <font>
      <sz val="11"/>
      <name val="Calibri"/>
      <family val="2"/>
    </font>
    <font>
      <b/>
      <sz val="10"/>
      <color theme="1"/>
      <name val="Segoe UI"/>
      <family val="2"/>
    </font>
    <font>
      <sz val="10"/>
      <color theme="1"/>
      <name val="Calibri"/>
      <family val="2"/>
      <scheme val="minor"/>
    </font>
    <font>
      <b/>
      <sz val="9"/>
      <color indexed="81"/>
      <name val="Tahoma"/>
      <family val="2"/>
    </font>
    <font>
      <sz val="9"/>
      <color indexed="81"/>
      <name val="Tahoma"/>
      <family val="2"/>
    </font>
    <font>
      <sz val="11"/>
      <color theme="0"/>
      <name val="Calibri"/>
      <family val="2"/>
      <scheme val="minor"/>
    </font>
    <font>
      <b/>
      <u/>
      <sz val="11"/>
      <color theme="1"/>
      <name val="Calibri"/>
      <family val="2"/>
      <scheme val="minor"/>
    </font>
    <font>
      <b/>
      <sz val="12"/>
      <color rgb="FF0070C0"/>
      <name val="Calibri"/>
      <family val="2"/>
      <scheme val="minor"/>
    </font>
    <font>
      <sz val="12"/>
      <color theme="0" tint="-0.499984740745262"/>
      <name val="Calibri"/>
      <family val="2"/>
      <scheme val="minor"/>
    </font>
    <font>
      <b/>
      <sz val="12"/>
      <color theme="0" tint="-0.499984740745262"/>
      <name val="Calibri"/>
      <family val="2"/>
      <scheme val="minor"/>
    </font>
    <font>
      <sz val="11"/>
      <color theme="0" tint="-0.499984740745262"/>
      <name val="Calibri"/>
      <family val="2"/>
      <scheme val="minor"/>
    </font>
    <font>
      <sz val="10"/>
      <color indexed="8"/>
      <name val="Calibri"/>
      <family val="2"/>
    </font>
    <font>
      <b/>
      <i/>
      <sz val="12"/>
      <color indexed="8"/>
      <name val="Calibri"/>
      <family val="2"/>
    </font>
    <font>
      <b/>
      <i/>
      <sz val="12"/>
      <name val="Calibri"/>
      <family val="2"/>
    </font>
    <font>
      <b/>
      <i/>
      <sz val="12"/>
      <color theme="1"/>
      <name val="Calibri"/>
      <family val="2"/>
      <scheme val="minor"/>
    </font>
    <font>
      <sz val="10"/>
      <color theme="0" tint="-0.499984740745262"/>
      <name val="Calibri"/>
      <family val="2"/>
    </font>
    <font>
      <sz val="11"/>
      <color theme="0" tint="-0.499984740745262"/>
      <name val="Calibri"/>
      <family val="2"/>
    </font>
    <font>
      <b/>
      <sz val="10"/>
      <color theme="0" tint="-0.499984740745262"/>
      <name val="Calibri"/>
      <family val="2"/>
    </font>
    <font>
      <b/>
      <sz val="16"/>
      <color rgb="FFFF0000"/>
      <name val="Calibri"/>
      <family val="2"/>
      <scheme val="minor"/>
    </font>
    <font>
      <sz val="10"/>
      <color theme="1" tint="0.499984740745262"/>
      <name val="Calibri"/>
      <family val="2"/>
    </font>
    <font>
      <i/>
      <sz val="14"/>
      <color rgb="FFFF0000"/>
      <name val="Calibri"/>
      <family val="2"/>
      <scheme val="minor"/>
    </font>
    <font>
      <sz val="12"/>
      <color theme="1" tint="0.499984740745262"/>
      <name val="Calibri"/>
      <family val="2"/>
      <scheme val="minor"/>
    </font>
    <font>
      <b/>
      <u/>
      <sz val="12"/>
      <color rgb="FFFF0000"/>
      <name val="Calibri"/>
      <family val="2"/>
      <scheme val="minor"/>
    </font>
    <font>
      <u/>
      <sz val="11"/>
      <color theme="1"/>
      <name val="Calibri"/>
      <family val="2"/>
      <scheme val="minor"/>
    </font>
    <font>
      <b/>
      <sz val="12"/>
      <color rgb="FFFF0000"/>
      <name val="Calibri"/>
      <family val="2"/>
      <scheme val="minor"/>
    </font>
    <font>
      <b/>
      <u/>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lightUp"/>
    </fill>
    <fill>
      <patternFill patternType="solid">
        <fgColor theme="6" tint="0.39994506668294322"/>
        <bgColor indexed="64"/>
      </patternFill>
    </fill>
    <fill>
      <patternFill patternType="solid">
        <fgColor indexed="22"/>
        <bgColor indexed="64"/>
      </patternFill>
    </fill>
    <fill>
      <patternFill patternType="solid">
        <fgColor theme="0" tint="-0.249977111117893"/>
        <bgColor indexed="64"/>
      </patternFill>
    </fill>
    <fill>
      <patternFill patternType="lightGray">
        <fgColor theme="0" tint="-0.24994659260841701"/>
        <bgColor indexed="65"/>
      </patternFill>
    </fill>
    <fill>
      <patternFill patternType="solid">
        <fgColor theme="0" tint="-4.9989318521683403E-2"/>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tted">
        <color indexed="64"/>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cellStyleXfs>
  <cellXfs count="222">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0" borderId="0" xfId="0"/>
    <xf numFmtId="0" fontId="0" fillId="3" borderId="0" xfId="0" applyFill="1"/>
    <xf numFmtId="0" fontId="0" fillId="3" borderId="0" xfId="0" applyFill="1" applyBorder="1"/>
    <xf numFmtId="0" fontId="4" fillId="3" borderId="0" xfId="0" applyFont="1" applyFill="1" applyBorder="1" applyAlignment="1">
      <alignment horizontal="center"/>
    </xf>
    <xf numFmtId="0" fontId="0" fillId="0" borderId="0" xfId="0"/>
    <xf numFmtId="0" fontId="0" fillId="0" borderId="0" xfId="0" applyFill="1"/>
    <xf numFmtId="0" fontId="0" fillId="0" borderId="0" xfId="0" applyAlignment="1">
      <alignment wrapText="1"/>
    </xf>
    <xf numFmtId="0" fontId="0" fillId="3" borderId="0" xfId="0" applyFill="1" applyAlignment="1">
      <alignment wrapText="1"/>
    </xf>
    <xf numFmtId="0" fontId="2" fillId="3" borderId="0" xfId="0" applyFont="1" applyFill="1" applyBorder="1" applyAlignment="1">
      <alignment horizontal="center" wrapText="1"/>
    </xf>
    <xf numFmtId="0" fontId="0" fillId="3" borderId="0" xfId="0" applyFont="1" applyFill="1" applyBorder="1" applyAlignment="1" applyProtection="1">
      <alignment horizontal="right" vertical="center"/>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0" fillId="3" borderId="0" xfId="0" applyFill="1" applyBorder="1" applyAlignment="1" applyProtection="1">
      <alignment vertical="top"/>
    </xf>
    <xf numFmtId="0" fontId="0" fillId="3" borderId="0" xfId="0" applyFill="1" applyBorder="1" applyProtection="1"/>
    <xf numFmtId="0" fontId="9" fillId="3" borderId="0" xfId="0" applyFont="1" applyFill="1" applyBorder="1" applyAlignment="1" applyProtection="1">
      <alignment horizontal="left" vertical="center" wrapText="1"/>
    </xf>
    <xf numFmtId="0" fontId="7" fillId="3" borderId="2" xfId="0" applyFont="1" applyFill="1" applyBorder="1" applyAlignment="1" applyProtection="1">
      <alignment horizontal="center"/>
    </xf>
    <xf numFmtId="0" fontId="4" fillId="3" borderId="4" xfId="0" applyFont="1" applyFill="1" applyBorder="1" applyAlignment="1" applyProtection="1">
      <alignment horizontal="right" vertical="center"/>
    </xf>
    <xf numFmtId="0" fontId="3" fillId="3" borderId="6" xfId="0" applyFont="1" applyFill="1" applyBorder="1" applyAlignment="1" applyProtection="1">
      <alignment vertical="top"/>
    </xf>
    <xf numFmtId="0" fontId="20" fillId="3" borderId="7" xfId="0" applyFont="1" applyFill="1" applyBorder="1" applyAlignment="1" applyProtection="1">
      <alignment horizontal="right"/>
    </xf>
    <xf numFmtId="0" fontId="3" fillId="3" borderId="8" xfId="0" applyFont="1" applyFill="1" applyBorder="1" applyProtection="1"/>
    <xf numFmtId="0" fontId="3" fillId="3" borderId="7" xfId="0" applyFont="1" applyFill="1" applyBorder="1" applyAlignment="1" applyProtection="1">
      <alignment horizontal="right" vertical="center"/>
    </xf>
    <xf numFmtId="0" fontId="3" fillId="3" borderId="7" xfId="0" applyFont="1" applyFill="1" applyBorder="1" applyProtection="1"/>
    <xf numFmtId="0" fontId="3" fillId="3" borderId="0" xfId="0" applyFont="1" applyFill="1" applyBorder="1" applyAlignment="1" applyProtection="1">
      <alignment vertical="top"/>
    </xf>
    <xf numFmtId="0" fontId="3" fillId="3" borderId="0" xfId="0" applyFont="1" applyFill="1" applyBorder="1" applyProtection="1"/>
    <xf numFmtId="0" fontId="4" fillId="3" borderId="7" xfId="0" applyFont="1" applyFill="1" applyBorder="1" applyAlignment="1" applyProtection="1">
      <alignment horizontal="right" vertical="center"/>
    </xf>
    <xf numFmtId="0" fontId="4" fillId="3" borderId="7" xfId="0" applyFont="1" applyFill="1" applyBorder="1" applyAlignment="1" applyProtection="1">
      <alignment horizontal="right"/>
    </xf>
    <xf numFmtId="0" fontId="23"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0" fontId="26" fillId="0" borderId="0" xfId="0" applyFont="1"/>
    <xf numFmtId="0" fontId="0" fillId="0" borderId="0" xfId="0" applyAlignment="1">
      <alignment horizontal="center"/>
    </xf>
    <xf numFmtId="0" fontId="0" fillId="0" borderId="0" xfId="0" applyNumberFormat="1"/>
    <xf numFmtId="49" fontId="0" fillId="0" borderId="0" xfId="0" applyNumberFormat="1"/>
    <xf numFmtId="0" fontId="0" fillId="4" borderId="0" xfId="0" applyFill="1"/>
    <xf numFmtId="0" fontId="0" fillId="5" borderId="0" xfId="0" applyNumberFormat="1" applyFill="1"/>
    <xf numFmtId="0" fontId="0" fillId="0" borderId="0" xfId="0" quotePrefix="1"/>
    <xf numFmtId="49" fontId="0" fillId="4" borderId="0" xfId="0" applyNumberFormat="1" applyFill="1"/>
    <xf numFmtId="0" fontId="24" fillId="0" borderId="0" xfId="0" applyFont="1"/>
    <xf numFmtId="0" fontId="7" fillId="0" borderId="0" xfId="0" applyFont="1" applyFill="1" applyBorder="1" applyAlignment="1" applyProtection="1">
      <alignment horizontal="center"/>
    </xf>
    <xf numFmtId="0" fontId="5" fillId="0" borderId="4" xfId="0" applyFont="1" applyBorder="1" applyAlignment="1" applyProtection="1">
      <alignment horizontal="left" vertical="top" wrapText="1"/>
    </xf>
    <xf numFmtId="0" fontId="0" fillId="0" borderId="5" xfId="0" applyBorder="1" applyAlignment="1" applyProtection="1">
      <alignment vertical="top"/>
    </xf>
    <xf numFmtId="0" fontId="0" fillId="3" borderId="0" xfId="0" applyFill="1" applyProtection="1"/>
    <xf numFmtId="0" fontId="5" fillId="0" borderId="7" xfId="0" applyFont="1" applyBorder="1" applyAlignment="1" applyProtection="1">
      <alignment horizontal="left" vertical="top" wrapText="1"/>
    </xf>
    <xf numFmtId="0" fontId="0" fillId="0" borderId="0" xfId="0" applyBorder="1" applyAlignment="1" applyProtection="1">
      <alignment vertical="top"/>
    </xf>
    <xf numFmtId="0" fontId="24" fillId="3" borderId="0" xfId="0" applyFont="1" applyFill="1" applyProtection="1"/>
    <xf numFmtId="0" fontId="11" fillId="3" borderId="0" xfId="0" applyFont="1" applyFill="1" applyAlignment="1" applyProtection="1">
      <alignment vertical="center"/>
    </xf>
    <xf numFmtId="0" fontId="4" fillId="3" borderId="0" xfId="0" applyFont="1" applyFill="1" applyAlignment="1" applyProtection="1">
      <alignment vertical="center"/>
    </xf>
    <xf numFmtId="0" fontId="12" fillId="3" borderId="0" xfId="0" applyFont="1" applyFill="1" applyAlignment="1" applyProtection="1">
      <alignment vertical="center"/>
    </xf>
    <xf numFmtId="0" fontId="10" fillId="3" borderId="0" xfId="0" applyFont="1" applyFill="1" applyBorder="1" applyAlignment="1" applyProtection="1">
      <alignment horizontal="right" vertical="center"/>
    </xf>
    <xf numFmtId="0" fontId="4" fillId="3" borderId="0" xfId="0" applyFont="1" applyFill="1" applyProtection="1"/>
    <xf numFmtId="0" fontId="12" fillId="3" borderId="0" xfId="0" applyFont="1" applyFill="1" applyProtection="1"/>
    <xf numFmtId="0" fontId="0" fillId="3" borderId="0" xfId="0" applyFont="1" applyFill="1" applyAlignment="1" applyProtection="1">
      <alignment horizontal="right"/>
    </xf>
    <xf numFmtId="0" fontId="15" fillId="3" borderId="0" xfId="0" applyFont="1" applyFill="1" applyAlignment="1" applyProtection="1">
      <alignment vertical="center"/>
    </xf>
    <xf numFmtId="0" fontId="13" fillId="3" borderId="0" xfId="0" applyFont="1" applyFill="1" applyAlignment="1" applyProtection="1">
      <alignment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xf>
    <xf numFmtId="49" fontId="0" fillId="3" borderId="0" xfId="0" applyNumberFormat="1" applyFill="1" applyBorder="1" applyAlignment="1" applyProtection="1">
      <alignment horizontal="left" vertical="top" wrapText="1"/>
    </xf>
    <xf numFmtId="0" fontId="14" fillId="3" borderId="0" xfId="0" applyFont="1" applyFill="1" applyAlignment="1" applyProtection="1">
      <alignment horizontal="left" vertical="center"/>
    </xf>
    <xf numFmtId="0" fontId="14" fillId="3" borderId="0" xfId="0" applyFont="1" applyFill="1" applyBorder="1" applyAlignment="1" applyProtection="1">
      <alignment horizontal="left" vertical="center"/>
    </xf>
    <xf numFmtId="49" fontId="0" fillId="3" borderId="7" xfId="0" applyNumberFormat="1" applyFill="1" applyBorder="1" applyAlignment="1" applyProtection="1">
      <alignment horizontal="left" vertical="top" wrapText="1"/>
    </xf>
    <xf numFmtId="0" fontId="4" fillId="3" borderId="0" xfId="0" applyFont="1" applyFill="1" applyBorder="1" applyAlignment="1" applyProtection="1">
      <alignment horizontal="center"/>
    </xf>
    <xf numFmtId="0" fontId="4" fillId="3" borderId="7" xfId="0" applyFont="1" applyFill="1" applyBorder="1" applyAlignment="1" applyProtection="1">
      <alignment horizontal="center"/>
    </xf>
    <xf numFmtId="0" fontId="3" fillId="3" borderId="0"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7" xfId="0" applyFont="1" applyFill="1" applyBorder="1" applyAlignment="1" applyProtection="1">
      <alignment horizontal="right" vertical="center" wrapText="1"/>
    </xf>
    <xf numFmtId="164" fontId="3" fillId="3" borderId="0" xfId="0" applyNumberFormat="1" applyFont="1" applyFill="1" applyBorder="1" applyAlignment="1" applyProtection="1">
      <alignment horizontal="right" vertical="center" wrapText="1"/>
    </xf>
    <xf numFmtId="49" fontId="3" fillId="3" borderId="0" xfId="0" applyNumberFormat="1" applyFont="1" applyFill="1" applyBorder="1" applyAlignment="1" applyProtection="1">
      <alignment vertical="center" wrapText="1"/>
    </xf>
    <xf numFmtId="49" fontId="4" fillId="3" borderId="0" xfId="0" applyNumberFormat="1" applyFont="1" applyFill="1" applyBorder="1" applyAlignment="1" applyProtection="1">
      <alignment horizontal="right" vertical="center"/>
    </xf>
    <xf numFmtId="0" fontId="3" fillId="3" borderId="0" xfId="0" applyFont="1" applyFill="1" applyBorder="1" applyAlignment="1" applyProtection="1">
      <alignment horizontal="left" vertical="center"/>
    </xf>
    <xf numFmtId="49" fontId="3" fillId="3" borderId="13" xfId="0" applyNumberFormat="1" applyFont="1" applyFill="1" applyBorder="1" applyAlignment="1" applyProtection="1">
      <alignment horizontal="center" vertical="center" wrapText="1"/>
      <protection locked="0"/>
    </xf>
    <xf numFmtId="14" fontId="3" fillId="3" borderId="13" xfId="0" applyNumberFormat="1" applyFont="1" applyFill="1" applyBorder="1" applyAlignment="1" applyProtection="1">
      <alignment horizontal="left"/>
      <protection locked="0"/>
    </xf>
    <xf numFmtId="0" fontId="33" fillId="0" borderId="0" xfId="0" applyNumberFormat="1" applyFont="1"/>
    <xf numFmtId="0" fontId="2" fillId="0" borderId="0" xfId="0" applyNumberFormat="1" applyFont="1"/>
    <xf numFmtId="0" fontId="34" fillId="0" borderId="0" xfId="0" applyNumberFormat="1" applyFont="1"/>
    <xf numFmtId="0" fontId="28" fillId="0" borderId="12" xfId="0" applyFont="1" applyFill="1" applyBorder="1" applyAlignment="1" applyProtection="1">
      <alignment horizontal="center" vertical="center"/>
      <protection locked="0"/>
    </xf>
    <xf numFmtId="0" fontId="0" fillId="0" borderId="0" xfId="0" applyAlignment="1">
      <alignment horizontal="left"/>
    </xf>
    <xf numFmtId="0" fontId="0" fillId="0" borderId="0" xfId="0" applyNumberFormat="1" applyFill="1"/>
    <xf numFmtId="0" fontId="42" fillId="4" borderId="0" xfId="0" applyFont="1" applyFill="1"/>
    <xf numFmtId="164" fontId="47" fillId="0" borderId="12" xfId="0" applyNumberFormat="1" applyFont="1" applyFill="1" applyBorder="1" applyAlignment="1" applyProtection="1">
      <alignment horizontal="right" vertical="center"/>
    </xf>
    <xf numFmtId="49" fontId="3" fillId="3" borderId="13" xfId="0" applyNumberFormat="1" applyFont="1" applyFill="1" applyBorder="1" applyAlignment="1" applyProtection="1">
      <alignment horizontal="left" vertical="center"/>
      <protection locked="0"/>
    </xf>
    <xf numFmtId="0" fontId="28" fillId="0" borderId="12" xfId="0" applyFont="1" applyFill="1" applyBorder="1" applyAlignment="1" applyProtection="1">
      <alignment horizontal="center" vertical="center" wrapText="1"/>
      <protection locked="0"/>
    </xf>
    <xf numFmtId="164" fontId="28" fillId="0" borderId="12" xfId="0" applyNumberFormat="1" applyFont="1" applyFill="1" applyBorder="1" applyAlignment="1" applyProtection="1">
      <alignment horizontal="center" vertical="center" wrapText="1"/>
      <protection locked="0"/>
    </xf>
    <xf numFmtId="164" fontId="0" fillId="0" borderId="12" xfId="0" applyNumberFormat="1" applyBorder="1" applyAlignment="1" applyProtection="1">
      <alignment horizontal="center" wrapText="1"/>
      <protection locked="0"/>
    </xf>
    <xf numFmtId="164" fontId="29" fillId="0" borderId="12" xfId="0" applyNumberFormat="1" applyFont="1" applyFill="1" applyBorder="1" applyAlignment="1" applyProtection="1">
      <alignment horizontal="center" vertical="center" wrapText="1"/>
      <protection locked="0"/>
    </xf>
    <xf numFmtId="4" fontId="28" fillId="0" borderId="12" xfId="0" applyNumberFormat="1" applyFont="1" applyFill="1" applyBorder="1" applyAlignment="1" applyProtection="1">
      <alignment horizontal="center" vertical="center" wrapText="1"/>
      <protection locked="0"/>
    </xf>
    <xf numFmtId="164" fontId="51" fillId="0" borderId="12" xfId="0" applyNumberFormat="1" applyFont="1" applyFill="1" applyBorder="1" applyAlignment="1" applyProtection="1">
      <alignment horizontal="right" vertical="center"/>
    </xf>
    <xf numFmtId="0" fontId="0" fillId="3" borderId="0" xfId="0" applyFill="1" applyAlignment="1" applyProtection="1">
      <alignment wrapText="1"/>
    </xf>
    <xf numFmtId="0" fontId="0" fillId="0" borderId="0" xfId="0" applyProtection="1"/>
    <xf numFmtId="0" fontId="11" fillId="3" borderId="0" xfId="0" applyFont="1" applyFill="1" applyAlignment="1" applyProtection="1">
      <alignment horizontal="left" vertical="center" wrapText="1"/>
    </xf>
    <xf numFmtId="0" fontId="19" fillId="3" borderId="0" xfId="0" applyFont="1" applyFill="1" applyAlignment="1" applyProtection="1">
      <alignment horizontal="left" vertical="center"/>
    </xf>
    <xf numFmtId="0" fontId="0" fillId="3" borderId="0" xfId="0" applyFill="1" applyAlignment="1" applyProtection="1">
      <alignment vertical="center" wrapText="1"/>
    </xf>
    <xf numFmtId="0" fontId="0" fillId="0" borderId="0" xfId="0" applyAlignment="1" applyProtection="1">
      <alignment vertical="center"/>
    </xf>
    <xf numFmtId="0" fontId="42" fillId="2" borderId="12"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8" fillId="0" borderId="12" xfId="0" applyFont="1" applyFill="1" applyBorder="1" applyAlignment="1" applyProtection="1">
      <alignment horizontal="right" vertical="center"/>
    </xf>
    <xf numFmtId="165" fontId="48" fillId="0" borderId="12" xfId="0" applyNumberFormat="1" applyFont="1" applyFill="1" applyBorder="1" applyAlignment="1" applyProtection="1">
      <alignment horizontal="right" vertical="center"/>
    </xf>
    <xf numFmtId="165" fontId="47" fillId="0" borderId="12" xfId="0" applyNumberFormat="1" applyFont="1" applyFill="1" applyBorder="1" applyAlignment="1" applyProtection="1">
      <alignment horizontal="right" vertical="center"/>
    </xf>
    <xf numFmtId="164" fontId="47" fillId="0" borderId="12" xfId="0" applyNumberFormat="1" applyFont="1" applyFill="1" applyBorder="1" applyAlignment="1" applyProtection="1">
      <alignment horizontal="center" vertical="center"/>
    </xf>
    <xf numFmtId="164" fontId="42" fillId="0" borderId="12" xfId="0" applyNumberFormat="1" applyFont="1" applyBorder="1" applyAlignment="1" applyProtection="1">
      <alignment horizontal="center"/>
    </xf>
    <xf numFmtId="164" fontId="49" fillId="0" borderId="12" xfId="0" applyNumberFormat="1" applyFont="1" applyFill="1" applyBorder="1" applyAlignment="1" applyProtection="1">
      <alignment horizontal="center" vertical="center"/>
    </xf>
    <xf numFmtId="4" fontId="47" fillId="0" borderId="12" xfId="0" applyNumberFormat="1" applyFont="1" applyFill="1" applyBorder="1" applyAlignment="1" applyProtection="1">
      <alignment horizontal="center" vertical="center"/>
    </xf>
    <xf numFmtId="0" fontId="25" fillId="3" borderId="0" xfId="0" applyFont="1" applyFill="1" applyBorder="1" applyAlignment="1" applyProtection="1">
      <alignment vertical="center"/>
    </xf>
    <xf numFmtId="0" fontId="22" fillId="0" borderId="0" xfId="0" applyFont="1" applyBorder="1" applyAlignment="1" applyProtection="1">
      <alignment vertical="center"/>
    </xf>
    <xf numFmtId="0" fontId="11"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xf>
    <xf numFmtId="0" fontId="0" fillId="3" borderId="0" xfId="0" applyFill="1" applyBorder="1" applyAlignment="1" applyProtection="1">
      <alignment vertical="center" wrapText="1"/>
    </xf>
    <xf numFmtId="0" fontId="0" fillId="0" borderId="0" xfId="0" applyBorder="1" applyAlignment="1" applyProtection="1">
      <alignment vertical="center"/>
    </xf>
    <xf numFmtId="0" fontId="2" fillId="8" borderId="12" xfId="0" applyFont="1" applyFill="1" applyBorder="1" applyAlignment="1" applyProtection="1">
      <alignment horizontal="center" vertical="center"/>
    </xf>
    <xf numFmtId="0" fontId="0" fillId="0" borderId="0" xfId="0" applyBorder="1" applyProtection="1"/>
    <xf numFmtId="0" fontId="0" fillId="0" borderId="0" xfId="0" applyFont="1" applyBorder="1" applyProtection="1"/>
    <xf numFmtId="0" fontId="0" fillId="7" borderId="12" xfId="0" applyFill="1" applyBorder="1" applyAlignment="1" applyProtection="1">
      <alignment horizontal="center" vertical="center" wrapText="1"/>
    </xf>
    <xf numFmtId="0" fontId="0" fillId="7" borderId="12"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46" fillId="2" borderId="12" xfId="0" applyFont="1" applyFill="1" applyBorder="1" applyAlignment="1" applyProtection="1">
      <alignment horizontal="center" vertical="center"/>
    </xf>
    <xf numFmtId="164" fontId="45" fillId="2" borderId="12" xfId="0" applyNumberFormat="1" applyFont="1" applyFill="1" applyBorder="1" applyAlignment="1" applyProtection="1">
      <alignment horizontal="right" vertical="center"/>
    </xf>
    <xf numFmtId="164" fontId="31" fillId="0" borderId="5" xfId="0" applyNumberFormat="1" applyFont="1" applyFill="1" applyBorder="1" applyAlignment="1" applyProtection="1">
      <alignment horizontal="center" vertical="center"/>
    </xf>
    <xf numFmtId="0" fontId="0" fillId="0" borderId="5" xfId="0" applyFill="1" applyBorder="1" applyAlignment="1" applyProtection="1">
      <alignment horizontal="center"/>
    </xf>
    <xf numFmtId="164" fontId="30" fillId="0" borderId="5" xfId="0" applyNumberFormat="1" applyFont="1" applyFill="1" applyBorder="1" applyAlignment="1" applyProtection="1">
      <alignment horizontal="center" vertical="center"/>
    </xf>
    <xf numFmtId="4" fontId="30" fillId="0" borderId="5" xfId="0" applyNumberFormat="1" applyFont="1" applyFill="1" applyBorder="1" applyAlignment="1" applyProtection="1">
      <alignment horizontal="center" vertical="center"/>
    </xf>
    <xf numFmtId="0" fontId="52" fillId="0" borderId="0" xfId="0" applyFont="1" applyAlignment="1" applyProtection="1">
      <alignment vertical="center"/>
    </xf>
    <xf numFmtId="0" fontId="50" fillId="3" borderId="0" xfId="0" applyFont="1" applyFill="1" applyAlignment="1" applyProtection="1">
      <alignment horizontal="center" vertical="center"/>
    </xf>
    <xf numFmtId="0" fontId="37" fillId="3" borderId="0" xfId="0" applyFont="1" applyFill="1" applyAlignment="1" applyProtection="1">
      <alignment vertical="center"/>
      <protection locked="0"/>
    </xf>
    <xf numFmtId="0" fontId="37" fillId="3" borderId="0" xfId="0" applyFont="1" applyFill="1" applyAlignment="1" applyProtection="1">
      <alignment horizontal="center" vertical="center"/>
      <protection locked="0"/>
    </xf>
    <xf numFmtId="4" fontId="28" fillId="0" borderId="12" xfId="0" applyNumberFormat="1" applyFont="1" applyFill="1" applyBorder="1" applyAlignment="1" applyProtection="1">
      <alignment horizontal="right" vertical="center"/>
      <protection locked="0"/>
    </xf>
    <xf numFmtId="4" fontId="43" fillId="0" borderId="12" xfId="0" applyNumberFormat="1" applyFont="1" applyFill="1" applyBorder="1" applyAlignment="1" applyProtection="1">
      <alignment horizontal="right" vertical="center"/>
      <protection locked="0"/>
    </xf>
    <xf numFmtId="4" fontId="30" fillId="0" borderId="12" xfId="0" applyNumberFormat="1" applyFont="1" applyFill="1" applyBorder="1" applyAlignment="1" applyProtection="1">
      <alignment horizontal="right" vertical="center"/>
      <protection locked="0"/>
    </xf>
    <xf numFmtId="4" fontId="51" fillId="9" borderId="12" xfId="0" applyNumberFormat="1" applyFont="1" applyFill="1" applyBorder="1" applyAlignment="1" applyProtection="1">
      <alignment horizontal="right" vertical="center"/>
    </xf>
    <xf numFmtId="4" fontId="44" fillId="2" borderId="12" xfId="0" applyNumberFormat="1" applyFont="1" applyFill="1" applyBorder="1" applyAlignment="1" applyProtection="1">
      <alignment horizontal="right" vertical="center"/>
    </xf>
    <xf numFmtId="4" fontId="45" fillId="2" borderId="12" xfId="0" applyNumberFormat="1" applyFont="1" applyFill="1" applyBorder="1" applyAlignment="1" applyProtection="1">
      <alignment horizontal="right" vertical="center"/>
    </xf>
    <xf numFmtId="0" fontId="0" fillId="4" borderId="0" xfId="0" applyFill="1" applyProtection="1"/>
    <xf numFmtId="4" fontId="32" fillId="0" borderId="12" xfId="0" applyNumberFormat="1" applyFont="1" applyFill="1" applyBorder="1" applyAlignment="1" applyProtection="1">
      <alignment horizontal="right" vertical="center"/>
      <protection locked="0"/>
    </xf>
    <xf numFmtId="14" fontId="0" fillId="0" borderId="0" xfId="0" applyNumberFormat="1"/>
    <xf numFmtId="0" fontId="53" fillId="10" borderId="1" xfId="0" applyFont="1" applyFill="1" applyBorder="1" applyAlignment="1" applyProtection="1">
      <alignment horizontal="left" vertical="center" wrapText="1"/>
    </xf>
    <xf numFmtId="44" fontId="53" fillId="10" borderId="13" xfId="1" applyFont="1" applyFill="1" applyBorder="1" applyAlignment="1" applyProtection="1">
      <alignment horizontal="right" vertical="center" wrapText="1"/>
    </xf>
    <xf numFmtId="166" fontId="32" fillId="0" borderId="12" xfId="0" applyNumberFormat="1" applyFont="1" applyFill="1" applyBorder="1" applyAlignment="1" applyProtection="1">
      <alignment horizontal="right" vertical="center"/>
      <protection locked="0"/>
    </xf>
    <xf numFmtId="166" fontId="44" fillId="2" borderId="12" xfId="0" applyNumberFormat="1" applyFont="1" applyFill="1" applyBorder="1" applyAlignment="1" applyProtection="1">
      <alignment horizontal="right" vertical="center"/>
    </xf>
    <xf numFmtId="0" fontId="0" fillId="0" borderId="12" xfId="0" applyBorder="1" applyAlignment="1">
      <alignment horizontal="justify"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49" fontId="0" fillId="0" borderId="12" xfId="0" applyNumberFormat="1" applyBorder="1" applyAlignment="1">
      <alignment horizontal="justify" vertical="top"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8" fillId="0" borderId="7" xfId="0" applyFont="1" applyBorder="1" applyAlignment="1">
      <alignment horizontal="center"/>
    </xf>
    <xf numFmtId="0" fontId="18" fillId="0" borderId="0" xfId="0" applyFont="1" applyBorder="1" applyAlignment="1">
      <alignment horizontal="center"/>
    </xf>
    <xf numFmtId="0" fontId="4" fillId="0" borderId="0" xfId="0" applyFont="1" applyBorder="1" applyAlignment="1">
      <alignment horizontal="left"/>
    </xf>
    <xf numFmtId="0" fontId="15" fillId="0" borderId="0" xfId="0" applyFont="1" applyAlignment="1">
      <alignment horizontal="left" vertical="center" wrapText="1"/>
    </xf>
    <xf numFmtId="0" fontId="50" fillId="0" borderId="0" xfId="0" applyFont="1" applyAlignment="1">
      <alignment horizontal="center"/>
    </xf>
    <xf numFmtId="0" fontId="17" fillId="0" borderId="0" xfId="0" applyFont="1" applyAlignment="1">
      <alignment horizontal="left" vertical="center" wrapText="1"/>
    </xf>
    <xf numFmtId="0" fontId="27" fillId="3" borderId="0" xfId="2" applyFill="1" applyAlignment="1" applyProtection="1">
      <alignment horizontal="left"/>
      <protection locked="0"/>
    </xf>
    <xf numFmtId="0" fontId="0" fillId="3" borderId="0" xfId="0" applyFill="1" applyAlignment="1" applyProtection="1">
      <alignment horizontal="left"/>
      <protection locked="0"/>
    </xf>
    <xf numFmtId="49" fontId="0" fillId="3" borderId="0" xfId="0" applyNumberFormat="1" applyFill="1" applyAlignment="1" applyProtection="1">
      <alignment horizontal="left"/>
      <protection locked="0"/>
    </xf>
    <xf numFmtId="0" fontId="9" fillId="6" borderId="0" xfId="0" applyFont="1" applyFill="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22" fillId="3" borderId="9" xfId="0" applyFont="1" applyFill="1" applyBorder="1" applyAlignment="1" applyProtection="1">
      <alignment horizontal="left" vertical="center" wrapText="1"/>
    </xf>
    <xf numFmtId="0" fontId="22" fillId="3" borderId="10" xfId="0" applyFont="1" applyFill="1" applyBorder="1" applyAlignment="1" applyProtection="1">
      <alignment horizontal="left" vertical="center" wrapText="1"/>
    </xf>
    <xf numFmtId="0" fontId="22" fillId="3" borderId="1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49" fontId="3" fillId="3" borderId="13" xfId="0" applyNumberFormat="1"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6" fillId="3" borderId="3" xfId="0" applyFont="1" applyFill="1" applyBorder="1" applyAlignment="1" applyProtection="1">
      <alignment horizontal="left" vertical="center" wrapText="1"/>
      <protection locked="0"/>
    </xf>
    <xf numFmtId="0" fontId="40" fillId="10" borderId="1" xfId="0" applyFont="1" applyFill="1" applyBorder="1" applyAlignment="1" applyProtection="1">
      <alignment horizontal="left" vertical="center" wrapText="1"/>
    </xf>
    <xf numFmtId="0" fontId="41" fillId="10" borderId="2" xfId="0" applyFont="1" applyFill="1" applyBorder="1" applyAlignment="1" applyProtection="1">
      <alignment horizontal="left" vertical="center" wrapText="1"/>
    </xf>
    <xf numFmtId="0" fontId="41" fillId="10" borderId="3" xfId="0" applyFont="1" applyFill="1" applyBorder="1" applyAlignment="1" applyProtection="1">
      <alignment horizontal="left" vertical="center" wrapText="1"/>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4" fillId="2" borderId="12" xfId="0" applyFont="1" applyFill="1" applyBorder="1" applyAlignment="1" applyProtection="1">
      <alignment horizontal="center"/>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3" borderId="0" xfId="0" applyFill="1" applyBorder="1" applyAlignment="1" applyProtection="1">
      <alignment horizontal="left"/>
      <protection locked="0"/>
    </xf>
    <xf numFmtId="0" fontId="3" fillId="3" borderId="0" xfId="0" applyFont="1" applyFill="1" applyBorder="1" applyAlignment="1" applyProtection="1">
      <alignment horizontal="left" vertical="top"/>
      <protection locked="0"/>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14" fontId="3" fillId="3" borderId="1" xfId="0" applyNumberFormat="1" applyFont="1" applyFill="1" applyBorder="1" applyAlignment="1" applyProtection="1">
      <alignment horizontal="left" vertical="center"/>
      <protection locked="0"/>
    </xf>
    <xf numFmtId="14" fontId="3" fillId="3" borderId="3" xfId="0" applyNumberFormat="1" applyFont="1" applyFill="1" applyBorder="1" applyAlignment="1" applyProtection="1">
      <alignment horizontal="left" vertical="center"/>
      <protection locked="0"/>
    </xf>
  </cellXfs>
  <cellStyles count="3">
    <cellStyle name="Lien hypertexte" xfId="2" builtinId="8"/>
    <cellStyle name="Monétaire" xfId="1" builtinId="4"/>
    <cellStyle name="Normal" xfId="0" builtinId="0"/>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F5F2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4" lockText="1" noThreeD="1"/>
</file>

<file path=xl/ctrlProps/ctrlProp2.xml><?xml version="1.0" encoding="utf-8"?>
<formControlPr xmlns="http://schemas.microsoft.com/office/spreadsheetml/2009/9/main" objectType="CheckBox" fmlaLink="$A$5" lockText="1" noThreeD="1"/>
</file>

<file path=xl/ctrlProps/ctrlProp3.xml><?xml version="1.0" encoding="utf-8"?>
<formControlPr xmlns="http://schemas.microsoft.com/office/spreadsheetml/2009/9/main" objectType="CheckBox" fmlaLink="$A$6" lockText="1" noThreeD="1"/>
</file>

<file path=xl/ctrlProps/ctrlProp4.xml><?xml version="1.0" encoding="utf-8"?>
<formControlPr xmlns="http://schemas.microsoft.com/office/spreadsheetml/2009/9/main" objectType="CheckBox" fmlaLink="$A$7" lockText="1" noThreeD="1"/>
</file>

<file path=xl/ctrlProps/ctrlProp5.xml><?xml version="1.0" encoding="utf-8"?>
<formControlPr xmlns="http://schemas.microsoft.com/office/spreadsheetml/2009/9/main" objectType="CheckBox" fmlaLink="$A$8" lockText="1" noThreeD="1"/>
</file>

<file path=xl/ctrlProps/ctrlProp6.xml><?xml version="1.0" encoding="utf-8"?>
<formControlPr xmlns="http://schemas.microsoft.com/office/spreadsheetml/2009/9/main" objectType="CheckBox" fmlaLink="$A$9" lockText="1" noThreeD="1"/>
</file>

<file path=xl/ctrlProps/ctrlProp7.xml><?xml version="1.0" encoding="utf-8"?>
<formControlPr xmlns="http://schemas.microsoft.com/office/spreadsheetml/2009/9/main" objectType="CheckBox" fmlaLink="$A$10" lockText="1" noThreeD="1"/>
</file>

<file path=xl/ctrlProps/ctrlProp8.xml><?xml version="1.0" encoding="utf-8"?>
<formControlPr xmlns="http://schemas.microsoft.com/office/spreadsheetml/2009/9/main" objectType="CheckBox" fmlaLink="$A$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609599</xdr:colOff>
      <xdr:row>0</xdr:row>
      <xdr:rowOff>66675</xdr:rowOff>
    </xdr:from>
    <xdr:to>
      <xdr:col>0</xdr:col>
      <xdr:colOff>2422651</xdr:colOff>
      <xdr:row>4</xdr:row>
      <xdr:rowOff>123825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9" y="66675"/>
          <a:ext cx="1813052"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1</xdr:col>
      <xdr:colOff>241426</xdr:colOff>
      <xdr:row>4</xdr:row>
      <xdr:rowOff>123825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813052"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xdr:row>
          <xdr:rowOff>38100</xdr:rowOff>
        </xdr:from>
        <xdr:to>
          <xdr:col>0</xdr:col>
          <xdr:colOff>428625</xdr:colOff>
          <xdr:row>3</xdr:row>
          <xdr:rowOff>219075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xdr:row>
          <xdr:rowOff>38100</xdr:rowOff>
        </xdr:from>
        <xdr:to>
          <xdr:col>0</xdr:col>
          <xdr:colOff>428625</xdr:colOff>
          <xdr:row>4</xdr:row>
          <xdr:rowOff>219075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xdr:row>
          <xdr:rowOff>38100</xdr:rowOff>
        </xdr:from>
        <xdr:to>
          <xdr:col>0</xdr:col>
          <xdr:colOff>428625</xdr:colOff>
          <xdr:row>5</xdr:row>
          <xdr:rowOff>219075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xdr:row>
          <xdr:rowOff>38100</xdr:rowOff>
        </xdr:from>
        <xdr:to>
          <xdr:col>0</xdr:col>
          <xdr:colOff>428625</xdr:colOff>
          <xdr:row>6</xdr:row>
          <xdr:rowOff>219075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38100</xdr:rowOff>
        </xdr:from>
        <xdr:to>
          <xdr:col>0</xdr:col>
          <xdr:colOff>428625</xdr:colOff>
          <xdr:row>7</xdr:row>
          <xdr:rowOff>219075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xdr:row>
          <xdr:rowOff>38100</xdr:rowOff>
        </xdr:from>
        <xdr:to>
          <xdr:col>0</xdr:col>
          <xdr:colOff>428625</xdr:colOff>
          <xdr:row>8</xdr:row>
          <xdr:rowOff>219075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38100</xdr:rowOff>
        </xdr:from>
        <xdr:to>
          <xdr:col>0</xdr:col>
          <xdr:colOff>428625</xdr:colOff>
          <xdr:row>9</xdr:row>
          <xdr:rowOff>219075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10</xdr:row>
          <xdr:rowOff>38100</xdr:rowOff>
        </xdr:from>
        <xdr:to>
          <xdr:col>0</xdr:col>
          <xdr:colOff>428625</xdr:colOff>
          <xdr:row>10</xdr:row>
          <xdr:rowOff>219075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1431349</xdr:colOff>
      <xdr:row>0</xdr:row>
      <xdr:rowOff>35501</xdr:rowOff>
    </xdr:from>
    <xdr:to>
      <xdr:col>0</xdr:col>
      <xdr:colOff>3244401</xdr:colOff>
      <xdr:row>4</xdr:row>
      <xdr:rowOff>92651</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1349" y="35501"/>
          <a:ext cx="1813052"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1676399</xdr:colOff>
      <xdr:row>2</xdr:row>
      <xdr:rowOff>138139</xdr:rowOff>
    </xdr:from>
    <xdr:ext cx="10134601" cy="937629"/>
    <xdr:sp macro="" textlink="">
      <xdr:nvSpPr>
        <xdr:cNvPr id="2" name="Rectangle 1"/>
        <xdr:cNvSpPr/>
      </xdr:nvSpPr>
      <xdr:spPr>
        <a:xfrm>
          <a:off x="3638549" y="776314"/>
          <a:ext cx="10134601" cy="937629"/>
        </a:xfrm>
        <a:prstGeom prst="rect">
          <a:avLst/>
        </a:prstGeom>
        <a:noFill/>
      </xdr:spPr>
      <xdr:txBody>
        <a:bodyPr wrap="square" lIns="91440" tIns="45720" rIns="91440" bIns="45720">
          <a:spAutoFit/>
        </a:bodyPr>
        <a:lstStyle/>
        <a:p>
          <a:pPr algn="ctr"/>
          <a:r>
            <a:rPr lang="fr-FR"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 TITRE D'EXEMPLE</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57"/>
  <sheetViews>
    <sheetView tabSelected="1" zoomScale="110" zoomScaleNormal="110" workbookViewId="0">
      <selection activeCell="A9" sqref="A9:E9"/>
    </sheetView>
  </sheetViews>
  <sheetFormatPr baseColWidth="10" defaultColWidth="0" defaultRowHeight="15" zeroHeight="1" x14ac:dyDescent="0.25"/>
  <cols>
    <col min="1" max="1" width="38.28515625" bestFit="1" customWidth="1"/>
    <col min="2" max="2" width="27.7109375" customWidth="1"/>
    <col min="3" max="4" width="11.42578125" customWidth="1"/>
    <col min="5" max="5" width="28.85546875" customWidth="1"/>
    <col min="6" max="6" width="1.42578125" customWidth="1"/>
    <col min="7" max="16384" width="11.42578125" hidden="1"/>
  </cols>
  <sheetData>
    <row r="1" spans="1:6" x14ac:dyDescent="0.25">
      <c r="A1" s="2"/>
      <c r="B1" s="3"/>
      <c r="C1" s="149" t="s">
        <v>0</v>
      </c>
      <c r="D1" s="150"/>
      <c r="E1" s="151"/>
    </row>
    <row r="2" spans="1:6" x14ac:dyDescent="0.25">
      <c r="A2" s="4"/>
      <c r="B2" s="5"/>
      <c r="C2" s="152" t="s">
        <v>1</v>
      </c>
      <c r="D2" s="153"/>
      <c r="E2" s="154"/>
    </row>
    <row r="3" spans="1:6" x14ac:dyDescent="0.25">
      <c r="A3" s="4"/>
      <c r="B3" s="5"/>
      <c r="C3" s="152" t="s">
        <v>2</v>
      </c>
      <c r="D3" s="153"/>
      <c r="E3" s="154"/>
    </row>
    <row r="4" spans="1:6" x14ac:dyDescent="0.25">
      <c r="A4" s="4"/>
      <c r="B4" s="5"/>
      <c r="C4" s="152" t="s">
        <v>3</v>
      </c>
      <c r="D4" s="153"/>
      <c r="E4" s="154"/>
    </row>
    <row r="5" spans="1:6" x14ac:dyDescent="0.25">
      <c r="A5" s="4"/>
      <c r="B5" s="5"/>
      <c r="C5" s="155" t="s">
        <v>4</v>
      </c>
      <c r="D5" s="156"/>
      <c r="E5" s="157"/>
    </row>
    <row r="6" spans="1:6" ht="21" x14ac:dyDescent="0.25">
      <c r="A6" s="158" t="s">
        <v>5</v>
      </c>
      <c r="B6" s="159"/>
      <c r="C6" s="158" t="s">
        <v>90</v>
      </c>
      <c r="D6" s="159"/>
      <c r="E6" s="160"/>
    </row>
    <row r="7" spans="1:6" x14ac:dyDescent="0.25">
      <c r="A7" s="45" t="str">
        <f>CODFORMULAIRE&amp;" - version "&amp;VERSIONFORMULAIRE&amp;" du "&amp;TEXT(DATEVERSIONFORMULAIRE,"jj/mm/aaaa")</f>
        <v>F_DPF_AEAP_ACQFON - version 1.0 du 13/02/2018</v>
      </c>
      <c r="B7" s="1"/>
      <c r="C7" s="11"/>
      <c r="D7" s="11"/>
      <c r="E7" s="11"/>
    </row>
    <row r="8" spans="1:6" ht="48" customHeight="1" x14ac:dyDescent="0.25">
      <c r="A8" s="146" t="s">
        <v>92</v>
      </c>
      <c r="B8" s="147"/>
      <c r="C8" s="147"/>
      <c r="D8" s="147"/>
      <c r="E8" s="148"/>
    </row>
    <row r="9" spans="1:6" ht="219" customHeight="1" x14ac:dyDescent="0.25">
      <c r="A9" s="145" t="s">
        <v>142</v>
      </c>
      <c r="B9" s="145"/>
      <c r="C9" s="145"/>
      <c r="D9" s="145"/>
      <c r="E9" s="145"/>
    </row>
    <row r="10" spans="1:6" ht="7.5" customHeight="1" x14ac:dyDescent="0.25">
      <c r="A10" s="8"/>
      <c r="B10" s="8"/>
      <c r="C10" s="8"/>
      <c r="D10" s="8"/>
      <c r="E10" s="8"/>
      <c r="F10" s="8"/>
    </row>
    <row r="11" spans="1:6" hidden="1" x14ac:dyDescent="0.25">
      <c r="A11" s="13"/>
      <c r="B11" s="11"/>
      <c r="C11" s="11"/>
      <c r="D11" s="11"/>
      <c r="E11" s="11"/>
    </row>
    <row r="12" spans="1:6" hidden="1" x14ac:dyDescent="0.25"/>
    <row r="13" spans="1:6" hidden="1" x14ac:dyDescent="0.25"/>
    <row r="14" spans="1:6" hidden="1" x14ac:dyDescent="0.25"/>
    <row r="15" spans="1:6" hidden="1" x14ac:dyDescent="0.25"/>
    <row r="16" spans="1:6" hidden="1" x14ac:dyDescent="0.25"/>
    <row r="17" spans="1:5" hidden="1" x14ac:dyDescent="0.25"/>
    <row r="18" spans="1:5" hidden="1" x14ac:dyDescent="0.25"/>
    <row r="19" spans="1:5" hidden="1" x14ac:dyDescent="0.25"/>
    <row r="20" spans="1:5" hidden="1" x14ac:dyDescent="0.25"/>
    <row r="21" spans="1:5" hidden="1" x14ac:dyDescent="0.25"/>
    <row r="22" spans="1:5" hidden="1" x14ac:dyDescent="0.25"/>
    <row r="23" spans="1:5" hidden="1" x14ac:dyDescent="0.25">
      <c r="A23" s="145" t="s">
        <v>6</v>
      </c>
      <c r="B23" s="145"/>
      <c r="C23" s="145"/>
      <c r="D23" s="145"/>
      <c r="E23" s="145"/>
    </row>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s="6" customFormat="1" ht="31.5" hidden="1" customHeight="1" x14ac:dyDescent="0.25"/>
    <row r="48" s="6" customFormat="1" hidden="1" x14ac:dyDescent="0.25"/>
    <row r="49" s="6" customFormat="1" hidden="1" x14ac:dyDescent="0.25"/>
    <row r="50" hidden="1" x14ac:dyDescent="0.25"/>
    <row r="51" hidden="1" x14ac:dyDescent="0.25"/>
    <row r="52" s="6" customFormat="1" hidden="1" x14ac:dyDescent="0.25"/>
    <row r="53" s="6" customFormat="1" hidden="1" x14ac:dyDescent="0.25"/>
    <row r="54" hidden="1" x14ac:dyDescent="0.25"/>
    <row r="55" hidden="1" x14ac:dyDescent="0.25"/>
    <row r="56" s="6" customFormat="1" hidden="1" x14ac:dyDescent="0.25"/>
    <row r="57" s="6" customFormat="1" hidden="1" x14ac:dyDescent="0.25"/>
  </sheetData>
  <sheetProtection password="C663" sheet="1" objects="1" scenarios="1" formatColumns="0" formatRows="0"/>
  <mergeCells count="10">
    <mergeCell ref="A23:E23"/>
    <mergeCell ref="A8:E8"/>
    <mergeCell ref="A9:E9"/>
    <mergeCell ref="C1:E1"/>
    <mergeCell ref="C2:E2"/>
    <mergeCell ref="C3:E3"/>
    <mergeCell ref="C4:E4"/>
    <mergeCell ref="C5:E5"/>
    <mergeCell ref="A6:B6"/>
    <mergeCell ref="C6:E6"/>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10"/>
  <sheetViews>
    <sheetView workbookViewId="0">
      <selection activeCell="A8" sqref="A8:E8"/>
    </sheetView>
  </sheetViews>
  <sheetFormatPr baseColWidth="10" defaultColWidth="0" defaultRowHeight="15" zeroHeight="1" x14ac:dyDescent="0.25"/>
  <cols>
    <col min="1" max="1" width="31.28515625" customWidth="1"/>
    <col min="2" max="2" width="21" customWidth="1"/>
    <col min="3" max="3" width="22.85546875" customWidth="1"/>
    <col min="4" max="4" width="35.42578125" customWidth="1"/>
    <col min="5" max="5" width="22.28515625" customWidth="1"/>
    <col min="6" max="6" width="1" customWidth="1"/>
    <col min="7" max="16384" width="11.42578125" hidden="1"/>
  </cols>
  <sheetData>
    <row r="1" spans="1:5" x14ac:dyDescent="0.25">
      <c r="A1" s="2"/>
      <c r="B1" s="3"/>
      <c r="C1" s="149" t="s">
        <v>0</v>
      </c>
      <c r="D1" s="150"/>
      <c r="E1" s="151"/>
    </row>
    <row r="2" spans="1:5" x14ac:dyDescent="0.25">
      <c r="A2" s="4"/>
      <c r="B2" s="5"/>
      <c r="C2" s="152" t="s">
        <v>1</v>
      </c>
      <c r="D2" s="153"/>
      <c r="E2" s="154"/>
    </row>
    <row r="3" spans="1:5" x14ac:dyDescent="0.25">
      <c r="A3" s="4"/>
      <c r="B3" s="5"/>
      <c r="C3" s="152" t="s">
        <v>2</v>
      </c>
      <c r="D3" s="153"/>
      <c r="E3" s="154"/>
    </row>
    <row r="4" spans="1:5" x14ac:dyDescent="0.25">
      <c r="A4" s="4"/>
      <c r="B4" s="5"/>
      <c r="C4" s="152" t="s">
        <v>3</v>
      </c>
      <c r="D4" s="153"/>
      <c r="E4" s="154"/>
    </row>
    <row r="5" spans="1:5" x14ac:dyDescent="0.25">
      <c r="A5" s="4"/>
      <c r="B5" s="5"/>
      <c r="C5" s="155" t="s">
        <v>4</v>
      </c>
      <c r="D5" s="156"/>
      <c r="E5" s="157"/>
    </row>
    <row r="6" spans="1:5" ht="21" customHeight="1" x14ac:dyDescent="0.25">
      <c r="A6" s="158" t="s">
        <v>5</v>
      </c>
      <c r="B6" s="159"/>
      <c r="C6" s="158" t="s">
        <v>90</v>
      </c>
      <c r="D6" s="159"/>
      <c r="E6" s="160"/>
    </row>
    <row r="7" spans="1:5" x14ac:dyDescent="0.25">
      <c r="A7" s="45" t="str">
        <f>CODFORMULAIRE&amp;" - version "&amp;VERSIONFORMULAIRE&amp;" du "&amp;TEXT(DATEVERSIONFORMULAIRE,"jj/mm/aaaa")</f>
        <v>F_DPF_AEAP_ACQFON - version 1.0 du 13/02/2018</v>
      </c>
      <c r="B7" s="1"/>
      <c r="C7" s="11"/>
      <c r="D7" s="11"/>
      <c r="E7" s="11"/>
    </row>
    <row r="8" spans="1:5" ht="41.25" customHeight="1" x14ac:dyDescent="0.25">
      <c r="A8" s="146" t="s">
        <v>48</v>
      </c>
      <c r="B8" s="147"/>
      <c r="C8" s="147"/>
      <c r="D8" s="147"/>
      <c r="E8" s="148"/>
    </row>
    <row r="9" spans="1:5" ht="374.25" customHeight="1" x14ac:dyDescent="0.25">
      <c r="A9" s="161" t="s">
        <v>165</v>
      </c>
      <c r="B9" s="161"/>
      <c r="C9" s="161"/>
      <c r="D9" s="161"/>
      <c r="E9" s="161"/>
    </row>
    <row r="10" spans="1:5" x14ac:dyDescent="0.25">
      <c r="A10" s="11"/>
      <c r="B10" s="11"/>
      <c r="C10" s="11"/>
      <c r="D10" s="11"/>
      <c r="E10" s="11"/>
    </row>
  </sheetData>
  <sheetProtection password="C663" sheet="1" objects="1" scenarios="1" formatColumns="0" formatRows="0"/>
  <mergeCells count="9">
    <mergeCell ref="A8:E8"/>
    <mergeCell ref="A9:E9"/>
    <mergeCell ref="C1:E1"/>
    <mergeCell ref="C2:E2"/>
    <mergeCell ref="C3:E3"/>
    <mergeCell ref="C4:E4"/>
    <mergeCell ref="C5:E5"/>
    <mergeCell ref="A6:B6"/>
    <mergeCell ref="C6:E6"/>
  </mergeCells>
  <pageMargins left="0.7" right="0.7" top="0.75" bottom="0.75" header="0.3" footer="0.3"/>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I121"/>
  <sheetViews>
    <sheetView zoomScaleNormal="100" workbookViewId="0">
      <selection activeCell="B4" sqref="B4:H4"/>
    </sheetView>
  </sheetViews>
  <sheetFormatPr baseColWidth="10" defaultColWidth="0" defaultRowHeight="15" zeroHeight="1" x14ac:dyDescent="0.25"/>
  <cols>
    <col min="1" max="1" width="11.42578125" style="12" customWidth="1"/>
    <col min="2" max="2" width="31.28515625" customWidth="1"/>
    <col min="3" max="3" width="25.140625" style="11" customWidth="1"/>
    <col min="4" max="4" width="26.85546875" customWidth="1"/>
    <col min="5" max="5" width="16.5703125" style="13" customWidth="1"/>
    <col min="6" max="6" width="14.140625" style="13" customWidth="1"/>
    <col min="7" max="7" width="18.85546875" style="13" bestFit="1" customWidth="1"/>
    <col min="8" max="8" width="4.140625" style="13" customWidth="1"/>
    <col min="9" max="9" width="4.140625" style="14" hidden="1" customWidth="1"/>
    <col min="10" max="16384" width="4.140625" hidden="1"/>
  </cols>
  <sheetData>
    <row r="1" spans="1:9" ht="40.5" customHeight="1" x14ac:dyDescent="0.25">
      <c r="A1" s="162" t="s">
        <v>42</v>
      </c>
      <c r="B1" s="163"/>
      <c r="C1" s="163"/>
      <c r="D1" s="163"/>
      <c r="E1" s="163"/>
      <c r="F1" s="163"/>
      <c r="G1" s="163"/>
      <c r="H1" s="163"/>
    </row>
    <row r="2" spans="1:9" ht="21" customHeight="1" x14ac:dyDescent="0.3">
      <c r="A2" s="164" t="s">
        <v>43</v>
      </c>
      <c r="B2" s="165"/>
      <c r="C2" s="165"/>
      <c r="D2" s="165"/>
      <c r="E2" s="165"/>
      <c r="F2" s="15"/>
      <c r="G2" s="15"/>
      <c r="H2" s="15"/>
    </row>
    <row r="3" spans="1:9" s="8" customFormat="1" ht="9.75" customHeight="1" x14ac:dyDescent="0.25">
      <c r="A3" s="10"/>
      <c r="B3" s="10"/>
      <c r="C3" s="10"/>
      <c r="D3" s="10"/>
      <c r="E3" s="14"/>
      <c r="F3" s="14"/>
      <c r="G3" s="14"/>
      <c r="H3" s="14"/>
      <c r="I3" s="14"/>
    </row>
    <row r="4" spans="1:9" s="11" customFormat="1" ht="20.25" customHeight="1" x14ac:dyDescent="0.25">
      <c r="A4" s="130" t="b">
        <v>0</v>
      </c>
      <c r="B4" s="166" t="s">
        <v>159</v>
      </c>
      <c r="C4" s="166"/>
      <c r="D4" s="166"/>
      <c r="E4" s="166"/>
      <c r="F4" s="166"/>
      <c r="G4" s="166"/>
      <c r="H4" s="166"/>
      <c r="I4" s="14"/>
    </row>
    <row r="5" spans="1:9" s="11" customFormat="1" ht="20.25" customHeight="1" x14ac:dyDescent="0.25">
      <c r="A5" s="130" t="b">
        <v>0</v>
      </c>
      <c r="B5" s="167" t="s">
        <v>160</v>
      </c>
      <c r="C5" s="167"/>
      <c r="D5" s="167"/>
      <c r="E5" s="167"/>
      <c r="F5" s="167"/>
      <c r="G5" s="167"/>
      <c r="H5" s="167"/>
      <c r="I5" s="14"/>
    </row>
    <row r="6" spans="1:9" ht="20.25" customHeight="1" x14ac:dyDescent="0.25">
      <c r="A6" s="130" t="b">
        <v>0</v>
      </c>
      <c r="B6" s="167" t="s">
        <v>161</v>
      </c>
      <c r="C6" s="167"/>
      <c r="D6" s="167"/>
      <c r="E6" s="167"/>
      <c r="F6" s="167"/>
      <c r="G6" s="167"/>
      <c r="H6" s="167"/>
    </row>
    <row r="7" spans="1:9" s="11" customFormat="1" ht="20.25" customHeight="1" x14ac:dyDescent="0.25">
      <c r="A7" s="130" t="b">
        <v>0</v>
      </c>
      <c r="B7" s="169" t="s">
        <v>111</v>
      </c>
      <c r="C7" s="169"/>
      <c r="D7" s="169"/>
      <c r="E7" s="169"/>
      <c r="F7" s="169"/>
      <c r="G7" s="169"/>
      <c r="H7" s="169"/>
      <c r="I7" s="14"/>
    </row>
    <row r="8" spans="1:9" ht="20.25" customHeight="1" x14ac:dyDescent="0.25">
      <c r="A8" s="131" t="b">
        <v>0</v>
      </c>
      <c r="B8" s="167" t="s">
        <v>162</v>
      </c>
      <c r="C8" s="167"/>
      <c r="D8" s="167"/>
      <c r="E8" s="167"/>
      <c r="F8" s="167"/>
      <c r="G8" s="167"/>
      <c r="H8" s="167"/>
    </row>
    <row r="9" spans="1:9" ht="20.25" customHeight="1" x14ac:dyDescent="0.25">
      <c r="A9" s="130" t="b">
        <v>0</v>
      </c>
      <c r="B9" s="167" t="s">
        <v>163</v>
      </c>
      <c r="C9" s="167"/>
      <c r="D9" s="167"/>
      <c r="E9" s="167"/>
      <c r="F9" s="167"/>
      <c r="G9" s="167"/>
      <c r="H9" s="167"/>
    </row>
    <row r="10" spans="1:9" ht="20.25" customHeight="1" x14ac:dyDescent="0.25">
      <c r="A10" s="130" t="b">
        <v>0</v>
      </c>
      <c r="B10" s="169" t="s">
        <v>108</v>
      </c>
      <c r="C10" s="169"/>
      <c r="D10" s="169"/>
      <c r="E10" s="169"/>
      <c r="F10" s="169"/>
      <c r="G10" s="169"/>
      <c r="H10" s="169"/>
    </row>
    <row r="11" spans="1:9" ht="30.75" customHeight="1" x14ac:dyDescent="0.25">
      <c r="A11" s="130" t="b">
        <v>0</v>
      </c>
      <c r="B11" s="169" t="s">
        <v>51</v>
      </c>
      <c r="C11" s="169"/>
      <c r="D11" s="169"/>
      <c r="E11" s="169"/>
      <c r="F11" s="169"/>
      <c r="G11" s="169"/>
      <c r="H11" s="169"/>
    </row>
    <row r="12" spans="1:9" x14ac:dyDescent="0.25"/>
    <row r="13" spans="1:9" ht="21" x14ac:dyDescent="0.35">
      <c r="B13" s="168" t="str">
        <f>IF(AND(A4,A5,A6,A8,A9),"","Dossier incomplet ; veillez à fournir et cocher les éléments attendus (*)")</f>
        <v>Dossier incomplet ; veillez à fournir et cocher les éléments attendus (*)</v>
      </c>
      <c r="C13" s="168"/>
      <c r="D13" s="168"/>
      <c r="E13" s="168"/>
      <c r="F13" s="168"/>
      <c r="G13" s="168"/>
    </row>
    <row r="14" spans="1:9" ht="22.5" customHeight="1" x14ac:dyDescent="0.25"/>
    <row r="15" spans="1:9" ht="22.5" hidden="1" customHeight="1" x14ac:dyDescent="0.25"/>
    <row r="16" spans="1:9" ht="22.5" hidden="1" customHeight="1" x14ac:dyDescent="0.25"/>
    <row r="17" ht="22.5" hidden="1" customHeight="1" x14ac:dyDescent="0.25"/>
    <row r="18" ht="22.5" hidden="1" customHeight="1" x14ac:dyDescent="0.25"/>
    <row r="19" ht="22.5" hidden="1" customHeight="1" x14ac:dyDescent="0.25"/>
    <row r="20" ht="22.5" hidden="1" customHeight="1" x14ac:dyDescent="0.25"/>
    <row r="21" ht="22.5" hidden="1" customHeight="1" x14ac:dyDescent="0.25"/>
    <row r="22" ht="22.5" hidden="1" customHeight="1" x14ac:dyDescent="0.25"/>
    <row r="23" ht="22.5" hidden="1" customHeight="1" x14ac:dyDescent="0.25"/>
    <row r="24" ht="22.5" hidden="1" customHeight="1" x14ac:dyDescent="0.25"/>
    <row r="25" ht="22.5" hidden="1" customHeight="1" x14ac:dyDescent="0.25"/>
    <row r="26" ht="22.5" hidden="1" customHeight="1" x14ac:dyDescent="0.25"/>
    <row r="27" ht="22.5" hidden="1" customHeight="1" x14ac:dyDescent="0.25"/>
    <row r="28" ht="22.5" hidden="1" customHeight="1" x14ac:dyDescent="0.25"/>
    <row r="29" ht="22.5" hidden="1" customHeight="1" x14ac:dyDescent="0.25"/>
    <row r="30" ht="22.5" hidden="1" customHeight="1" x14ac:dyDescent="0.25"/>
    <row r="31" ht="22.5" hidden="1" customHeight="1" x14ac:dyDescent="0.25"/>
    <row r="32" ht="22.5" hidden="1" customHeight="1" x14ac:dyDescent="0.25"/>
    <row r="33" ht="22.5" hidden="1" customHeight="1" x14ac:dyDescent="0.25"/>
    <row r="34" ht="22.5" hidden="1" customHeight="1" x14ac:dyDescent="0.25"/>
    <row r="35" ht="22.5" hidden="1" customHeight="1" x14ac:dyDescent="0.25"/>
    <row r="36" ht="22.5" hidden="1" customHeight="1" x14ac:dyDescent="0.25"/>
    <row r="37" ht="22.5" hidden="1" customHeight="1" x14ac:dyDescent="0.25"/>
    <row r="38" ht="22.5" hidden="1" customHeight="1" x14ac:dyDescent="0.25"/>
    <row r="39" ht="22.5" hidden="1" customHeight="1" x14ac:dyDescent="0.25"/>
    <row r="40" ht="22.5" hidden="1" customHeight="1" x14ac:dyDescent="0.25"/>
    <row r="41" ht="22.5" hidden="1" customHeight="1" x14ac:dyDescent="0.25"/>
    <row r="42" ht="22.5" hidden="1" customHeight="1" x14ac:dyDescent="0.25"/>
    <row r="43" ht="22.5" hidden="1" customHeight="1" x14ac:dyDescent="0.25"/>
    <row r="44" ht="22.5" hidden="1" customHeight="1" x14ac:dyDescent="0.25"/>
    <row r="45" ht="22.5" hidden="1" customHeight="1" x14ac:dyDescent="0.25"/>
    <row r="46" ht="22.5" hidden="1" customHeight="1" x14ac:dyDescent="0.25"/>
    <row r="47" ht="22.5" hidden="1" customHeight="1" x14ac:dyDescent="0.25"/>
    <row r="48" ht="22.5" hidden="1" customHeight="1" x14ac:dyDescent="0.25"/>
    <row r="49" ht="22.5" hidden="1" customHeight="1" x14ac:dyDescent="0.25"/>
    <row r="50" ht="22.5" hidden="1" customHeight="1" x14ac:dyDescent="0.25"/>
    <row r="51" ht="22.5" hidden="1" customHeight="1" x14ac:dyDescent="0.25"/>
    <row r="52" ht="22.5" hidden="1" customHeight="1" x14ac:dyDescent="0.25"/>
    <row r="53" ht="22.5" hidden="1" customHeight="1" x14ac:dyDescent="0.25"/>
    <row r="54" ht="22.5" hidden="1" customHeight="1" x14ac:dyDescent="0.25"/>
    <row r="55" ht="22.5" hidden="1" customHeight="1" x14ac:dyDescent="0.25"/>
    <row r="56" ht="22.5" hidden="1" customHeight="1" x14ac:dyDescent="0.25"/>
    <row r="57" ht="22.5" hidden="1" customHeight="1" x14ac:dyDescent="0.25"/>
    <row r="58" ht="22.5" hidden="1" customHeight="1" x14ac:dyDescent="0.25"/>
    <row r="59" ht="22.5" hidden="1" customHeight="1" x14ac:dyDescent="0.25"/>
    <row r="60" ht="22.5" hidden="1" customHeight="1" x14ac:dyDescent="0.25"/>
    <row r="61" ht="22.5" hidden="1" customHeight="1" x14ac:dyDescent="0.25"/>
    <row r="62" ht="22.5" hidden="1" customHeight="1" x14ac:dyDescent="0.25"/>
    <row r="63" ht="22.5" hidden="1" customHeight="1" x14ac:dyDescent="0.25"/>
    <row r="64" ht="22.5" hidden="1" customHeight="1" x14ac:dyDescent="0.25"/>
    <row r="65" ht="22.5" hidden="1" customHeight="1" x14ac:dyDescent="0.25"/>
    <row r="66" ht="22.5" hidden="1" customHeight="1" x14ac:dyDescent="0.25"/>
    <row r="67" ht="22.5" hidden="1" customHeight="1" x14ac:dyDescent="0.25"/>
    <row r="68" ht="22.5" hidden="1" customHeight="1" x14ac:dyDescent="0.25"/>
    <row r="69" ht="22.5" hidden="1" customHeight="1" x14ac:dyDescent="0.25"/>
    <row r="70" ht="22.5" hidden="1" customHeight="1" x14ac:dyDescent="0.25"/>
    <row r="71" ht="22.5" hidden="1" customHeight="1" x14ac:dyDescent="0.25"/>
    <row r="72" ht="22.5" hidden="1" customHeight="1" x14ac:dyDescent="0.25"/>
    <row r="73" ht="22.5" hidden="1" customHeight="1" x14ac:dyDescent="0.25"/>
    <row r="74" ht="22.5" hidden="1" customHeight="1" x14ac:dyDescent="0.25"/>
    <row r="75" ht="22.5" hidden="1" customHeight="1" x14ac:dyDescent="0.25"/>
    <row r="76" ht="22.5" hidden="1" customHeight="1" x14ac:dyDescent="0.25"/>
    <row r="77" ht="22.5" hidden="1" customHeight="1" x14ac:dyDescent="0.25"/>
    <row r="78" ht="22.5" hidden="1" customHeight="1" x14ac:dyDescent="0.25"/>
    <row r="79" ht="22.5" hidden="1" customHeight="1" x14ac:dyDescent="0.25"/>
    <row r="80" ht="22.5" hidden="1" customHeight="1" x14ac:dyDescent="0.25"/>
    <row r="81" ht="22.5" hidden="1" customHeight="1" x14ac:dyDescent="0.25"/>
    <row r="82" ht="22.5" hidden="1" customHeight="1" x14ac:dyDescent="0.25"/>
    <row r="83" ht="22.5" hidden="1" customHeight="1" x14ac:dyDescent="0.25"/>
    <row r="84" ht="22.5" hidden="1" customHeight="1" x14ac:dyDescent="0.25"/>
    <row r="85" ht="22.5" hidden="1" customHeight="1" x14ac:dyDescent="0.25"/>
    <row r="86" ht="22.5" hidden="1" customHeight="1" x14ac:dyDescent="0.25"/>
    <row r="87" ht="22.5" hidden="1" customHeight="1" x14ac:dyDescent="0.25"/>
    <row r="88" ht="22.5" hidden="1" customHeight="1" x14ac:dyDescent="0.25"/>
    <row r="89" ht="22.5" hidden="1" customHeight="1" x14ac:dyDescent="0.25"/>
    <row r="90" ht="22.5" hidden="1" customHeight="1" x14ac:dyDescent="0.25"/>
    <row r="91" ht="22.5" hidden="1" customHeight="1" x14ac:dyDescent="0.25"/>
    <row r="92" ht="22.5" hidden="1" customHeight="1" x14ac:dyDescent="0.25"/>
    <row r="93" ht="22.5" hidden="1" customHeight="1" x14ac:dyDescent="0.25"/>
    <row r="94" ht="22.5" hidden="1" customHeight="1" x14ac:dyDescent="0.25"/>
    <row r="95" ht="22.5" hidden="1" customHeight="1" x14ac:dyDescent="0.25"/>
    <row r="96" ht="22.5" hidden="1" customHeight="1" x14ac:dyDescent="0.25"/>
    <row r="97" ht="22.5" hidden="1" customHeight="1" x14ac:dyDescent="0.25"/>
    <row r="98" ht="22.5" hidden="1" customHeight="1" x14ac:dyDescent="0.25"/>
    <row r="99" ht="22.5" hidden="1" customHeight="1" x14ac:dyDescent="0.25"/>
    <row r="100" ht="22.5" hidden="1" customHeight="1" x14ac:dyDescent="0.25"/>
    <row r="101" ht="22.5" hidden="1" customHeight="1" x14ac:dyDescent="0.25"/>
    <row r="102" ht="22.5" hidden="1" customHeight="1" x14ac:dyDescent="0.25"/>
    <row r="103" ht="22.5" hidden="1" customHeight="1" x14ac:dyDescent="0.25"/>
    <row r="104" ht="22.5" hidden="1" customHeight="1" x14ac:dyDescent="0.25"/>
    <row r="105" ht="22.5" hidden="1" customHeight="1" x14ac:dyDescent="0.25"/>
    <row r="106" ht="22.5" hidden="1" customHeight="1" x14ac:dyDescent="0.25"/>
    <row r="107" ht="22.5" hidden="1" customHeight="1" x14ac:dyDescent="0.25"/>
    <row r="108" ht="22.5" hidden="1" customHeight="1" x14ac:dyDescent="0.25"/>
    <row r="109" ht="22.5" hidden="1" customHeight="1" x14ac:dyDescent="0.25"/>
    <row r="110" ht="22.5" hidden="1" customHeight="1" x14ac:dyDescent="0.25"/>
    <row r="111" ht="22.5" hidden="1" customHeight="1" x14ac:dyDescent="0.25"/>
    <row r="112" ht="22.5" hidden="1" customHeight="1" x14ac:dyDescent="0.25"/>
    <row r="113" ht="22.5" hidden="1" customHeight="1" x14ac:dyDescent="0.25"/>
    <row r="114" ht="22.5" hidden="1" customHeight="1" x14ac:dyDescent="0.25"/>
    <row r="115" ht="22.5" hidden="1" customHeight="1" x14ac:dyDescent="0.25"/>
    <row r="116" ht="22.5" hidden="1" customHeight="1" x14ac:dyDescent="0.25"/>
    <row r="117" ht="22.5" hidden="1" customHeight="1" x14ac:dyDescent="0.25"/>
    <row r="118" ht="22.5" hidden="1" customHeight="1" x14ac:dyDescent="0.25"/>
    <row r="119" ht="22.5" hidden="1" customHeight="1" x14ac:dyDescent="0.25"/>
    <row r="120" ht="22.5" hidden="1" customHeight="1" x14ac:dyDescent="0.25"/>
    <row r="121" ht="22.5" hidden="1" customHeight="1" x14ac:dyDescent="0.25"/>
  </sheetData>
  <sheetProtection password="C663" sheet="1" objects="1" scenarios="1"/>
  <mergeCells count="11">
    <mergeCell ref="B13:G13"/>
    <mergeCell ref="B7:H7"/>
    <mergeCell ref="B11:H11"/>
    <mergeCell ref="B10:H10"/>
    <mergeCell ref="B9:H9"/>
    <mergeCell ref="B8:H8"/>
    <mergeCell ref="A1:H1"/>
    <mergeCell ref="A2:E2"/>
    <mergeCell ref="B4:H4"/>
    <mergeCell ref="B5:H5"/>
    <mergeCell ref="B6:H6"/>
  </mergeCells>
  <pageMargins left="0.7" right="0.7" top="0.75" bottom="0.75" header="0.3" footer="0.3"/>
  <pageSetup paperSize="9"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
                <anchor moveWithCells="1">
                  <from>
                    <xdr:col>0</xdr:col>
                    <xdr:colOff>200025</xdr:colOff>
                    <xdr:row>3</xdr:row>
                    <xdr:rowOff>38100</xdr:rowOff>
                  </from>
                  <to>
                    <xdr:col>0</xdr:col>
                    <xdr:colOff>428625</xdr:colOff>
                    <xdr:row>3</xdr:row>
                    <xdr:rowOff>219075</xdr:rowOff>
                  </to>
                </anchor>
              </controlPr>
            </control>
          </mc:Choice>
        </mc:AlternateContent>
        <mc:AlternateContent xmlns:mc="http://schemas.openxmlformats.org/markup-compatibility/2006">
          <mc:Choice Requires="x14">
            <control shapeId="4100" r:id="rId5" name="Check Box 4">
              <controlPr defaultSize="0" autoFill="0" autoLine="0" autoPict="0" altText="">
                <anchor moveWithCells="1">
                  <from>
                    <xdr:col>0</xdr:col>
                    <xdr:colOff>200025</xdr:colOff>
                    <xdr:row>4</xdr:row>
                    <xdr:rowOff>38100</xdr:rowOff>
                  </from>
                  <to>
                    <xdr:col>0</xdr:col>
                    <xdr:colOff>428625</xdr:colOff>
                    <xdr:row>4</xdr:row>
                    <xdr:rowOff>219075</xdr:rowOff>
                  </to>
                </anchor>
              </controlPr>
            </control>
          </mc:Choice>
        </mc:AlternateContent>
        <mc:AlternateContent xmlns:mc="http://schemas.openxmlformats.org/markup-compatibility/2006">
          <mc:Choice Requires="x14">
            <control shapeId="4102" r:id="rId6" name="Check Box 6">
              <controlPr defaultSize="0" autoFill="0" autoLine="0" autoPict="0" altText="">
                <anchor moveWithCells="1">
                  <from>
                    <xdr:col>0</xdr:col>
                    <xdr:colOff>200025</xdr:colOff>
                    <xdr:row>5</xdr:row>
                    <xdr:rowOff>38100</xdr:rowOff>
                  </from>
                  <to>
                    <xdr:col>0</xdr:col>
                    <xdr:colOff>428625</xdr:colOff>
                    <xdr:row>5</xdr:row>
                    <xdr:rowOff>219075</xdr:rowOff>
                  </to>
                </anchor>
              </controlPr>
            </control>
          </mc:Choice>
        </mc:AlternateContent>
        <mc:AlternateContent xmlns:mc="http://schemas.openxmlformats.org/markup-compatibility/2006">
          <mc:Choice Requires="x14">
            <control shapeId="4104" r:id="rId7" name="Check Box 8">
              <controlPr defaultSize="0" autoFill="0" autoLine="0" autoPict="0" altText="">
                <anchor moveWithCells="1">
                  <from>
                    <xdr:col>0</xdr:col>
                    <xdr:colOff>200025</xdr:colOff>
                    <xdr:row>6</xdr:row>
                    <xdr:rowOff>38100</xdr:rowOff>
                  </from>
                  <to>
                    <xdr:col>0</xdr:col>
                    <xdr:colOff>428625</xdr:colOff>
                    <xdr:row>6</xdr:row>
                    <xdr:rowOff>219075</xdr:rowOff>
                  </to>
                </anchor>
              </controlPr>
            </control>
          </mc:Choice>
        </mc:AlternateContent>
        <mc:AlternateContent xmlns:mc="http://schemas.openxmlformats.org/markup-compatibility/2006">
          <mc:Choice Requires="x14">
            <control shapeId="4106" r:id="rId8" name="Check Box 10">
              <controlPr defaultSize="0" autoFill="0" autoLine="0" autoPict="0" altText="">
                <anchor moveWithCells="1">
                  <from>
                    <xdr:col>0</xdr:col>
                    <xdr:colOff>200025</xdr:colOff>
                    <xdr:row>7</xdr:row>
                    <xdr:rowOff>38100</xdr:rowOff>
                  </from>
                  <to>
                    <xdr:col>0</xdr:col>
                    <xdr:colOff>428625</xdr:colOff>
                    <xdr:row>7</xdr:row>
                    <xdr:rowOff>219075</xdr:rowOff>
                  </to>
                </anchor>
              </controlPr>
            </control>
          </mc:Choice>
        </mc:AlternateContent>
        <mc:AlternateContent xmlns:mc="http://schemas.openxmlformats.org/markup-compatibility/2006">
          <mc:Choice Requires="x14">
            <control shapeId="4107" r:id="rId9" name="Check Box 11">
              <controlPr defaultSize="0" autoFill="0" autoLine="0" autoPict="0" altText="">
                <anchor moveWithCells="1">
                  <from>
                    <xdr:col>0</xdr:col>
                    <xdr:colOff>200025</xdr:colOff>
                    <xdr:row>8</xdr:row>
                    <xdr:rowOff>38100</xdr:rowOff>
                  </from>
                  <to>
                    <xdr:col>0</xdr:col>
                    <xdr:colOff>428625</xdr:colOff>
                    <xdr:row>8</xdr:row>
                    <xdr:rowOff>219075</xdr:rowOff>
                  </to>
                </anchor>
              </controlPr>
            </control>
          </mc:Choice>
        </mc:AlternateContent>
        <mc:AlternateContent xmlns:mc="http://schemas.openxmlformats.org/markup-compatibility/2006">
          <mc:Choice Requires="x14">
            <control shapeId="4108" r:id="rId10" name="Check Box 12">
              <controlPr defaultSize="0" autoFill="0" autoLine="0" autoPict="0" altText="">
                <anchor moveWithCells="1">
                  <from>
                    <xdr:col>0</xdr:col>
                    <xdr:colOff>200025</xdr:colOff>
                    <xdr:row>9</xdr:row>
                    <xdr:rowOff>38100</xdr:rowOff>
                  </from>
                  <to>
                    <xdr:col>0</xdr:col>
                    <xdr:colOff>428625</xdr:colOff>
                    <xdr:row>9</xdr:row>
                    <xdr:rowOff>219075</xdr:rowOff>
                  </to>
                </anchor>
              </controlPr>
            </control>
          </mc:Choice>
        </mc:AlternateContent>
        <mc:AlternateContent xmlns:mc="http://schemas.openxmlformats.org/markup-compatibility/2006">
          <mc:Choice Requires="x14">
            <control shapeId="4109" r:id="rId11" name="Check Box 13">
              <controlPr defaultSize="0" autoFill="0" autoLine="0" autoPict="0" altText="">
                <anchor moveWithCells="1">
                  <from>
                    <xdr:col>0</xdr:col>
                    <xdr:colOff>200025</xdr:colOff>
                    <xdr:row>10</xdr:row>
                    <xdr:rowOff>38100</xdr:rowOff>
                  </from>
                  <to>
                    <xdr:col>0</xdr:col>
                    <xdr:colOff>428625</xdr:colOff>
                    <xdr:row>10</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167"/>
  <sheetViews>
    <sheetView zoomScaleNormal="100" workbookViewId="0">
      <selection activeCell="B14" sqref="B14:E14"/>
    </sheetView>
  </sheetViews>
  <sheetFormatPr baseColWidth="10" defaultColWidth="0" defaultRowHeight="15" zeroHeight="1" x14ac:dyDescent="0.25"/>
  <cols>
    <col min="1" max="1" width="75.7109375" style="8" bestFit="1" customWidth="1"/>
    <col min="2" max="2" width="24.140625" style="8" customWidth="1"/>
    <col min="3" max="3" width="13.42578125" style="8" customWidth="1"/>
    <col min="4" max="4" width="19.42578125" style="8" customWidth="1"/>
    <col min="5" max="5" width="16.85546875" style="8" customWidth="1"/>
    <col min="6" max="6" width="0.7109375" style="8" customWidth="1"/>
    <col min="7" max="16384" width="11.42578125" style="8" hidden="1"/>
  </cols>
  <sheetData>
    <row r="1" spans="1:6" customFormat="1" x14ac:dyDescent="0.25">
      <c r="A1" s="47"/>
      <c r="B1" s="48"/>
      <c r="C1" s="174" t="s">
        <v>0</v>
      </c>
      <c r="D1" s="175"/>
      <c r="E1" s="176"/>
      <c r="F1" s="49"/>
    </row>
    <row r="2" spans="1:6" customFormat="1" x14ac:dyDescent="0.25">
      <c r="A2" s="50"/>
      <c r="B2" s="51"/>
      <c r="C2" s="177" t="s">
        <v>1</v>
      </c>
      <c r="D2" s="178"/>
      <c r="E2" s="179"/>
      <c r="F2" s="49"/>
    </row>
    <row r="3" spans="1:6" customFormat="1" x14ac:dyDescent="0.25">
      <c r="A3" s="50"/>
      <c r="B3" s="51"/>
      <c r="C3" s="177" t="s">
        <v>2</v>
      </c>
      <c r="D3" s="178"/>
      <c r="E3" s="179"/>
      <c r="F3" s="49"/>
    </row>
    <row r="4" spans="1:6" customFormat="1" x14ac:dyDescent="0.25">
      <c r="A4" s="50"/>
      <c r="B4" s="51"/>
      <c r="C4" s="177" t="s">
        <v>3</v>
      </c>
      <c r="D4" s="178"/>
      <c r="E4" s="179"/>
      <c r="F4" s="49"/>
    </row>
    <row r="5" spans="1:6" customFormat="1" x14ac:dyDescent="0.25">
      <c r="A5" s="50"/>
      <c r="B5" s="51"/>
      <c r="C5" s="180" t="s">
        <v>4</v>
      </c>
      <c r="D5" s="181"/>
      <c r="E5" s="182"/>
      <c r="F5" s="49"/>
    </row>
    <row r="6" spans="1:6" customFormat="1" ht="21" x14ac:dyDescent="0.25">
      <c r="A6" s="158" t="s">
        <v>5</v>
      </c>
      <c r="B6" s="159"/>
      <c r="C6" s="158" t="s">
        <v>90</v>
      </c>
      <c r="D6" s="159"/>
      <c r="E6" s="160"/>
      <c r="F6" s="49"/>
    </row>
    <row r="7" spans="1:6" x14ac:dyDescent="0.25">
      <c r="A7" s="52" t="str">
        <f>CODFORMULAIRE&amp;" - version "&amp;VERSIONFORMULAIRE&amp;" du "&amp;TEXT(DATEVERSIONFORMULAIRE,"jj/mm/aaaa")</f>
        <v>F_DPF_AEAP_ACQFON - version 1.0 du 13/02/2018</v>
      </c>
      <c r="B7" s="49"/>
      <c r="C7" s="49"/>
      <c r="D7" s="49"/>
      <c r="E7" s="49"/>
      <c r="F7" s="49"/>
    </row>
    <row r="8" spans="1:6" customFormat="1" ht="21" customHeight="1" x14ac:dyDescent="0.25">
      <c r="A8" s="173" t="s">
        <v>104</v>
      </c>
      <c r="B8" s="173"/>
      <c r="C8" s="173"/>
      <c r="D8" s="173"/>
      <c r="E8" s="173"/>
      <c r="F8" s="49"/>
    </row>
    <row r="9" spans="1:6" x14ac:dyDescent="0.25">
      <c r="A9" s="49"/>
      <c r="B9" s="49"/>
      <c r="C9" s="49"/>
      <c r="D9" s="49"/>
      <c r="E9" s="49"/>
      <c r="F9" s="49"/>
    </row>
    <row r="10" spans="1:6" customFormat="1" ht="21" x14ac:dyDescent="0.35">
      <c r="A10" s="199" t="s">
        <v>22</v>
      </c>
      <c r="B10" s="200"/>
      <c r="C10" s="200"/>
      <c r="D10" s="200"/>
      <c r="E10" s="201"/>
      <c r="F10" s="49"/>
    </row>
    <row r="11" spans="1:6" x14ac:dyDescent="0.25">
      <c r="A11" s="53"/>
      <c r="B11" s="49"/>
      <c r="C11" s="49"/>
      <c r="D11" s="49"/>
      <c r="E11" s="49"/>
      <c r="F11" s="49"/>
    </row>
    <row r="12" spans="1:6" ht="15.75" x14ac:dyDescent="0.25">
      <c r="A12" s="54" t="s">
        <v>23</v>
      </c>
      <c r="B12" s="49"/>
      <c r="C12" s="49"/>
      <c r="D12" s="49"/>
      <c r="E12" s="49"/>
      <c r="F12" s="49"/>
    </row>
    <row r="13" spans="1:6" ht="5.25" customHeight="1" x14ac:dyDescent="0.25">
      <c r="A13" s="49"/>
      <c r="B13" s="55"/>
      <c r="C13" s="49"/>
      <c r="D13" s="49"/>
      <c r="E13" s="49"/>
      <c r="F13" s="49"/>
    </row>
    <row r="14" spans="1:6" x14ac:dyDescent="0.25">
      <c r="A14" s="36" t="s">
        <v>24</v>
      </c>
      <c r="B14" s="171"/>
      <c r="C14" s="171"/>
      <c r="D14" s="171"/>
      <c r="E14" s="171"/>
      <c r="F14" s="49"/>
    </row>
    <row r="15" spans="1:6" x14ac:dyDescent="0.25">
      <c r="A15" s="16" t="s">
        <v>25</v>
      </c>
      <c r="B15" s="172"/>
      <c r="C15" s="172"/>
      <c r="D15" s="172"/>
      <c r="E15" s="172"/>
      <c r="F15" s="49"/>
    </row>
    <row r="16" spans="1:6" x14ac:dyDescent="0.25">
      <c r="A16" s="16" t="s">
        <v>26</v>
      </c>
      <c r="B16" s="171"/>
      <c r="C16" s="171"/>
      <c r="D16" s="171"/>
      <c r="E16" s="171"/>
      <c r="F16" s="49"/>
    </row>
    <row r="17" spans="1:6" x14ac:dyDescent="0.25">
      <c r="A17" s="16" t="s">
        <v>27</v>
      </c>
      <c r="B17" s="172"/>
      <c r="C17" s="172"/>
      <c r="D17" s="172"/>
      <c r="E17" s="172"/>
      <c r="F17" s="49"/>
    </row>
    <row r="18" spans="1:6" x14ac:dyDescent="0.25">
      <c r="A18" s="56" t="s">
        <v>28</v>
      </c>
      <c r="B18" s="172"/>
      <c r="C18" s="172"/>
      <c r="D18" s="172"/>
      <c r="E18" s="172"/>
      <c r="F18" s="49"/>
    </row>
    <row r="19" spans="1:6" x14ac:dyDescent="0.25">
      <c r="A19" s="49"/>
      <c r="B19" s="55"/>
      <c r="C19" s="49"/>
      <c r="D19" s="49"/>
      <c r="E19" s="49"/>
      <c r="F19" s="49"/>
    </row>
    <row r="20" spans="1:6" ht="15.75" x14ac:dyDescent="0.25">
      <c r="A20" s="57" t="s">
        <v>29</v>
      </c>
      <c r="B20" s="58"/>
      <c r="C20" s="49"/>
      <c r="D20" s="49"/>
      <c r="E20" s="49"/>
      <c r="F20" s="49"/>
    </row>
    <row r="21" spans="1:6" ht="6" customHeight="1" x14ac:dyDescent="0.25">
      <c r="A21" s="49"/>
      <c r="B21" s="22"/>
      <c r="C21" s="49"/>
      <c r="D21" s="49"/>
      <c r="E21" s="49"/>
      <c r="F21" s="49"/>
    </row>
    <row r="22" spans="1:6" x14ac:dyDescent="0.25">
      <c r="A22" s="59" t="s">
        <v>33</v>
      </c>
      <c r="B22" s="205"/>
      <c r="C22" s="205"/>
      <c r="D22" s="205"/>
      <c r="E22" s="205"/>
      <c r="F22" s="49"/>
    </row>
    <row r="23" spans="1:6" x14ac:dyDescent="0.25">
      <c r="A23" s="16" t="s">
        <v>34</v>
      </c>
      <c r="B23" s="171"/>
      <c r="C23" s="171"/>
      <c r="D23" s="171"/>
      <c r="E23" s="171"/>
      <c r="F23" s="49"/>
    </row>
    <row r="24" spans="1:6" x14ac:dyDescent="0.25">
      <c r="A24" s="16" t="s">
        <v>30</v>
      </c>
      <c r="B24" s="171"/>
      <c r="C24" s="171"/>
      <c r="D24" s="171"/>
      <c r="E24" s="171"/>
      <c r="F24" s="49"/>
    </row>
    <row r="25" spans="1:6" x14ac:dyDescent="0.25">
      <c r="A25" s="36" t="s">
        <v>31</v>
      </c>
      <c r="B25" s="172"/>
      <c r="C25" s="172"/>
      <c r="D25" s="172"/>
      <c r="E25" s="172"/>
      <c r="F25" s="49"/>
    </row>
    <row r="26" spans="1:6" x14ac:dyDescent="0.25">
      <c r="A26" s="16" t="s">
        <v>37</v>
      </c>
      <c r="B26" s="170"/>
      <c r="C26" s="171"/>
      <c r="D26" s="171"/>
      <c r="E26" s="171"/>
      <c r="F26" s="49"/>
    </row>
    <row r="27" spans="1:6" x14ac:dyDescent="0.25">
      <c r="A27" s="49"/>
      <c r="B27" s="49"/>
      <c r="C27" s="49"/>
      <c r="D27" s="49"/>
      <c r="E27" s="49"/>
      <c r="F27" s="49"/>
    </row>
    <row r="28" spans="1:6" ht="15.75" x14ac:dyDescent="0.25">
      <c r="A28" s="60" t="s">
        <v>32</v>
      </c>
      <c r="B28" s="49"/>
      <c r="C28" s="49"/>
      <c r="D28" s="49"/>
      <c r="E28" s="49"/>
      <c r="F28" s="49"/>
    </row>
    <row r="29" spans="1:6" ht="5.25" customHeight="1" x14ac:dyDescent="0.25">
      <c r="A29" s="61"/>
      <c r="B29" s="49"/>
      <c r="C29" s="49"/>
      <c r="D29" s="49"/>
      <c r="E29" s="49"/>
      <c r="F29" s="49"/>
    </row>
    <row r="30" spans="1:6" x14ac:dyDescent="0.25">
      <c r="A30" s="35" t="s">
        <v>33</v>
      </c>
      <c r="B30" s="171"/>
      <c r="C30" s="171"/>
      <c r="D30" s="171"/>
      <c r="E30" s="171"/>
      <c r="F30" s="49"/>
    </row>
    <row r="31" spans="1:6" x14ac:dyDescent="0.25">
      <c r="A31" s="16" t="s">
        <v>34</v>
      </c>
      <c r="B31" s="171"/>
      <c r="C31" s="171"/>
      <c r="D31" s="171"/>
      <c r="E31" s="171"/>
      <c r="F31" s="49"/>
    </row>
    <row r="32" spans="1:6" x14ac:dyDescent="0.25">
      <c r="A32" s="16" t="s">
        <v>35</v>
      </c>
      <c r="B32" s="171"/>
      <c r="C32" s="171"/>
      <c r="D32" s="171"/>
      <c r="E32" s="171"/>
      <c r="F32" s="49"/>
    </row>
    <row r="33" spans="1:6" x14ac:dyDescent="0.25">
      <c r="A33" s="16" t="s">
        <v>36</v>
      </c>
      <c r="B33" s="172"/>
      <c r="C33" s="172"/>
      <c r="D33" s="172"/>
      <c r="E33" s="172"/>
      <c r="F33" s="49"/>
    </row>
    <row r="34" spans="1:6" x14ac:dyDescent="0.25">
      <c r="A34" s="16" t="s">
        <v>37</v>
      </c>
      <c r="B34" s="170"/>
      <c r="C34" s="170"/>
      <c r="D34" s="170"/>
      <c r="E34" s="170"/>
      <c r="F34" s="49"/>
    </row>
    <row r="35" spans="1:6" x14ac:dyDescent="0.25">
      <c r="A35" s="49"/>
      <c r="B35" s="16"/>
      <c r="C35" s="49"/>
      <c r="D35" s="49"/>
      <c r="E35" s="49"/>
      <c r="F35" s="49"/>
    </row>
    <row r="36" spans="1:6" s="7" customFormat="1" ht="21" x14ac:dyDescent="0.35">
      <c r="A36" s="199" t="s">
        <v>7</v>
      </c>
      <c r="B36" s="200"/>
      <c r="C36" s="200"/>
      <c r="D36" s="200"/>
      <c r="E36" s="201"/>
      <c r="F36" s="49"/>
    </row>
    <row r="37" spans="1:6" s="11" customFormat="1" ht="9.75" customHeight="1" x14ac:dyDescent="0.35">
      <c r="A37" s="46"/>
      <c r="B37" s="46"/>
      <c r="C37" s="46"/>
      <c r="D37" s="46"/>
      <c r="E37" s="46"/>
      <c r="F37" s="49"/>
    </row>
    <row r="38" spans="1:6" s="11" customFormat="1" ht="27" customHeight="1" x14ac:dyDescent="0.25">
      <c r="A38" s="62" t="s">
        <v>89</v>
      </c>
      <c r="B38" s="203"/>
      <c r="C38" s="203"/>
      <c r="D38" s="203"/>
      <c r="E38" s="204"/>
      <c r="F38" s="49"/>
    </row>
    <row r="39" spans="1:6" ht="13.5" customHeight="1" x14ac:dyDescent="0.35">
      <c r="A39" s="17"/>
      <c r="B39" s="17"/>
      <c r="C39" s="17"/>
      <c r="D39" s="17"/>
      <c r="E39" s="17"/>
      <c r="F39" s="49"/>
    </row>
    <row r="40" spans="1:6" s="7" customFormat="1" ht="15.75" x14ac:dyDescent="0.25">
      <c r="A40" s="202" t="s">
        <v>8</v>
      </c>
      <c r="B40" s="202"/>
      <c r="C40" s="202"/>
      <c r="D40" s="202"/>
      <c r="E40" s="202"/>
      <c r="F40" s="49"/>
    </row>
    <row r="41" spans="1:6" s="11" customFormat="1" ht="15" customHeight="1" x14ac:dyDescent="0.25">
      <c r="A41" s="63"/>
      <c r="B41" s="63"/>
      <c r="C41" s="63"/>
      <c r="D41" s="63"/>
      <c r="E41" s="63"/>
      <c r="F41" s="49"/>
    </row>
    <row r="42" spans="1:6" ht="15.75" x14ac:dyDescent="0.25">
      <c r="A42" s="18" t="s">
        <v>38</v>
      </c>
      <c r="B42" s="64"/>
      <c r="C42" s="49"/>
      <c r="D42" s="49"/>
      <c r="E42" s="49"/>
      <c r="F42" s="49"/>
    </row>
    <row r="43" spans="1:6" ht="80.099999999999994" customHeight="1" x14ac:dyDescent="0.25">
      <c r="A43" s="190"/>
      <c r="B43" s="191"/>
      <c r="C43" s="191"/>
      <c r="D43" s="191"/>
      <c r="E43" s="192"/>
      <c r="F43" s="49"/>
    </row>
    <row r="44" spans="1:6" x14ac:dyDescent="0.25">
      <c r="A44" s="49"/>
      <c r="B44" s="16"/>
      <c r="C44" s="49"/>
      <c r="D44" s="49"/>
      <c r="E44" s="49"/>
      <c r="F44" s="49"/>
    </row>
    <row r="45" spans="1:6" s="9" customFormat="1" ht="15.75" x14ac:dyDescent="0.25">
      <c r="A45" s="18" t="s">
        <v>139</v>
      </c>
      <c r="B45" s="64"/>
      <c r="C45" s="64"/>
      <c r="D45" s="64"/>
      <c r="E45" s="64"/>
      <c r="F45" s="22"/>
    </row>
    <row r="46" spans="1:6" s="9" customFormat="1" ht="80.099999999999994" customHeight="1" x14ac:dyDescent="0.25">
      <c r="A46" s="141" t="str">
        <f>CONSTRUC_LOCALIS</f>
        <v xml:space="preserve"> []</v>
      </c>
      <c r="B46" s="210" t="s">
        <v>40</v>
      </c>
      <c r="C46" s="211"/>
      <c r="D46" s="212"/>
      <c r="E46" s="213"/>
      <c r="F46" s="22"/>
    </row>
    <row r="47" spans="1:6" ht="15" customHeight="1" x14ac:dyDescent="0.25">
      <c r="A47" s="19"/>
      <c r="B47" s="20"/>
      <c r="C47" s="20"/>
      <c r="D47" s="20"/>
      <c r="E47" s="20"/>
      <c r="F47" s="22"/>
    </row>
    <row r="48" spans="1:6" ht="15" customHeight="1" x14ac:dyDescent="0.25">
      <c r="A48" s="18" t="s">
        <v>9</v>
      </c>
      <c r="B48" s="65"/>
      <c r="C48" s="65"/>
      <c r="D48" s="65"/>
      <c r="E48" s="66"/>
      <c r="F48" s="22"/>
    </row>
    <row r="49" spans="1:6" ht="167.25" customHeight="1" x14ac:dyDescent="0.25">
      <c r="A49" s="193"/>
      <c r="B49" s="194"/>
      <c r="C49" s="194"/>
      <c r="D49" s="194"/>
      <c r="E49" s="195"/>
      <c r="F49" s="49"/>
    </row>
    <row r="50" spans="1:6" x14ac:dyDescent="0.25">
      <c r="A50" s="67"/>
      <c r="B50" s="21"/>
      <c r="C50" s="22"/>
      <c r="D50" s="22"/>
      <c r="E50" s="22"/>
      <c r="F50" s="22"/>
    </row>
    <row r="51" spans="1:6" s="9" customFormat="1" ht="15.75" x14ac:dyDescent="0.25">
      <c r="A51" s="18" t="s">
        <v>138</v>
      </c>
      <c r="B51" s="21"/>
      <c r="C51" s="22"/>
      <c r="D51" s="22"/>
      <c r="E51" s="22"/>
      <c r="F51" s="22"/>
    </row>
    <row r="52" spans="1:6" s="9" customFormat="1" ht="80.099999999999994" customHeight="1" x14ac:dyDescent="0.25">
      <c r="A52" s="196" t="str">
        <f>"La présente demande concerne l'"&amp;LOWER(TYPEOPERATION)&amp;" de "&amp;TEXT(COUNTA('Présentation des sites'!B12:B51),"0")&amp; " sites situés sur "&amp;IF(COUNTA('Présentation des sites'!B12:B51)=1,"la commune de ","les communes de ")&amp;'Présentation des sites'!V51&amp;" pour une superficie totale de "&amp;TEXT('Présentation des sites'!E52,"0,0000")&amp;" ha."</f>
        <v>La présente demande concerne l' de 0 sites situés sur les communes de  pour une superficie totale de 0,0000 ha.</v>
      </c>
      <c r="B52" s="197"/>
      <c r="C52" s="197"/>
      <c r="D52" s="197"/>
      <c r="E52" s="198"/>
      <c r="F52" s="22"/>
    </row>
    <row r="53" spans="1:6" x14ac:dyDescent="0.25">
      <c r="A53" s="67"/>
      <c r="B53" s="21"/>
      <c r="C53" s="22"/>
      <c r="D53" s="22"/>
      <c r="E53" s="22"/>
      <c r="F53" s="22"/>
    </row>
    <row r="54" spans="1:6" ht="15.75" x14ac:dyDescent="0.25">
      <c r="A54" s="18" t="s">
        <v>10</v>
      </c>
      <c r="B54" s="21"/>
      <c r="C54" s="22"/>
      <c r="D54" s="22"/>
      <c r="E54" s="22"/>
      <c r="F54" s="22"/>
    </row>
    <row r="55" spans="1:6" ht="161.25" customHeight="1" x14ac:dyDescent="0.25">
      <c r="A55" s="214"/>
      <c r="B55" s="215"/>
      <c r="C55" s="215"/>
      <c r="D55" s="215"/>
      <c r="E55" s="216"/>
      <c r="F55" s="22"/>
    </row>
    <row r="56" spans="1:6" ht="15.75" x14ac:dyDescent="0.25">
      <c r="A56" s="22"/>
      <c r="B56" s="68"/>
      <c r="C56" s="68"/>
      <c r="D56" s="68"/>
      <c r="E56" s="68"/>
      <c r="F56" s="22"/>
    </row>
    <row r="57" spans="1:6" customFormat="1" ht="15.75" x14ac:dyDescent="0.25">
      <c r="A57" s="207" t="s">
        <v>11</v>
      </c>
      <c r="B57" s="208"/>
      <c r="C57" s="208"/>
      <c r="D57" s="208"/>
      <c r="E57" s="209"/>
      <c r="F57" s="49"/>
    </row>
    <row r="58" spans="1:6" ht="15.75" x14ac:dyDescent="0.25">
      <c r="A58" s="69"/>
      <c r="B58" s="68"/>
      <c r="C58" s="68"/>
      <c r="D58" s="68"/>
      <c r="E58" s="68"/>
      <c r="F58" s="22"/>
    </row>
    <row r="59" spans="1:6" ht="15.75" x14ac:dyDescent="0.25">
      <c r="A59" s="218" t="s">
        <v>156</v>
      </c>
      <c r="B59" s="219"/>
      <c r="C59" s="219"/>
      <c r="D59" s="220"/>
      <c r="E59" s="221"/>
      <c r="F59" s="49"/>
    </row>
    <row r="60" spans="1:6" x14ac:dyDescent="0.25">
      <c r="A60" s="49"/>
      <c r="B60" s="49"/>
      <c r="C60" s="49"/>
      <c r="D60" s="49"/>
      <c r="E60" s="49"/>
      <c r="F60" s="49"/>
    </row>
    <row r="61" spans="1:6" customFormat="1" ht="21" x14ac:dyDescent="0.35">
      <c r="A61" s="199" t="s">
        <v>12</v>
      </c>
      <c r="B61" s="200"/>
      <c r="C61" s="200"/>
      <c r="D61" s="200"/>
      <c r="E61" s="201"/>
      <c r="F61" s="22"/>
    </row>
    <row r="62" spans="1:6" ht="14.25" customHeight="1" x14ac:dyDescent="0.35">
      <c r="A62" s="24"/>
      <c r="B62" s="21"/>
      <c r="C62" s="22"/>
      <c r="D62" s="22"/>
      <c r="E62" s="22"/>
      <c r="F62" s="22"/>
    </row>
    <row r="63" spans="1:6" ht="15.75" x14ac:dyDescent="0.25">
      <c r="A63" s="25" t="s">
        <v>103</v>
      </c>
      <c r="B63" s="217"/>
      <c r="C63" s="217"/>
      <c r="D63" s="217"/>
      <c r="E63" s="26"/>
      <c r="F63" s="22"/>
    </row>
    <row r="64" spans="1:6" ht="15.75" x14ac:dyDescent="0.25">
      <c r="A64" s="27" t="str">
        <f>IF($B$63='Liste de valeurs'!$A$21,"auprès de (précisez les organismes et montants) :","")</f>
        <v/>
      </c>
      <c r="B64" s="206"/>
      <c r="C64" s="206"/>
      <c r="D64" s="206"/>
      <c r="E64" s="28"/>
      <c r="F64" s="22"/>
    </row>
    <row r="65" spans="1:6" ht="9" customHeight="1" x14ac:dyDescent="0.25">
      <c r="A65" s="29"/>
      <c r="B65" s="70"/>
      <c r="C65" s="70"/>
      <c r="D65" s="70"/>
      <c r="E65" s="71"/>
      <c r="F65" s="22"/>
    </row>
    <row r="66" spans="1:6" ht="15.75" x14ac:dyDescent="0.25">
      <c r="A66" s="186" t="s">
        <v>157</v>
      </c>
      <c r="B66" s="187"/>
      <c r="C66" s="187"/>
      <c r="D66" s="187"/>
      <c r="E66" s="188"/>
      <c r="F66" s="22"/>
    </row>
    <row r="67" spans="1:6" ht="15.75" x14ac:dyDescent="0.25">
      <c r="A67" s="72" t="s">
        <v>158</v>
      </c>
      <c r="B67" s="142">
        <f>MTTOTALPROJET+MTFRAISNOTAIRE+MTFRAISGEOMETRE+MTFRAISPORTAGE</f>
        <v>0</v>
      </c>
      <c r="C67" s="32"/>
      <c r="D67" s="77"/>
      <c r="E67" s="71" t="s">
        <v>15</v>
      </c>
      <c r="F67" s="22"/>
    </row>
    <row r="68" spans="1:6" ht="15.75" x14ac:dyDescent="0.25">
      <c r="A68" s="72"/>
      <c r="B68" s="73"/>
      <c r="C68" s="32"/>
      <c r="D68" s="74"/>
      <c r="E68" s="71"/>
      <c r="F68" s="22"/>
    </row>
    <row r="69" spans="1:6" ht="15" customHeight="1" x14ac:dyDescent="0.25">
      <c r="A69" s="186" t="s">
        <v>16</v>
      </c>
      <c r="B69" s="187"/>
      <c r="C69" s="187"/>
      <c r="D69" s="187"/>
      <c r="E69" s="188"/>
      <c r="F69" s="22"/>
    </row>
    <row r="70" spans="1:6" ht="36" customHeight="1" x14ac:dyDescent="0.25">
      <c r="A70" s="186" t="s">
        <v>50</v>
      </c>
      <c r="B70" s="187"/>
      <c r="C70" s="187"/>
      <c r="D70" s="187"/>
      <c r="E70" s="188"/>
      <c r="F70" s="22"/>
    </row>
    <row r="71" spans="1:6" ht="35.25" customHeight="1" x14ac:dyDescent="0.25">
      <c r="A71" s="186" t="s">
        <v>49</v>
      </c>
      <c r="B71" s="187"/>
      <c r="C71" s="187"/>
      <c r="D71" s="187"/>
      <c r="E71" s="188"/>
      <c r="F71" s="22"/>
    </row>
    <row r="72" spans="1:6" ht="15.75" customHeight="1" x14ac:dyDescent="0.25">
      <c r="A72" s="186" t="s">
        <v>91</v>
      </c>
      <c r="B72" s="187"/>
      <c r="C72" s="187"/>
      <c r="D72" s="187"/>
      <c r="E72" s="188"/>
      <c r="F72" s="22"/>
    </row>
    <row r="73" spans="1:6" ht="31.5" customHeight="1" x14ac:dyDescent="0.25">
      <c r="A73" s="186" t="s">
        <v>17</v>
      </c>
      <c r="B73" s="187"/>
      <c r="C73" s="187"/>
      <c r="D73" s="187"/>
      <c r="E73" s="188"/>
      <c r="F73" s="22"/>
    </row>
    <row r="74" spans="1:6" ht="15.75" x14ac:dyDescent="0.25">
      <c r="A74" s="30"/>
      <c r="B74" s="31"/>
      <c r="C74" s="32"/>
      <c r="D74" s="32"/>
      <c r="E74" s="28"/>
      <c r="F74" s="22"/>
    </row>
    <row r="75" spans="1:6" ht="15.75" x14ac:dyDescent="0.25">
      <c r="A75" s="33" t="s">
        <v>18</v>
      </c>
      <c r="B75" s="87"/>
      <c r="C75" s="75" t="s">
        <v>19</v>
      </c>
      <c r="D75" s="78"/>
      <c r="E75" s="28"/>
      <c r="F75" s="22"/>
    </row>
    <row r="76" spans="1:6" ht="15.75" x14ac:dyDescent="0.25">
      <c r="A76" s="30"/>
      <c r="B76" s="31"/>
      <c r="C76" s="32"/>
      <c r="D76" s="32"/>
      <c r="E76" s="28"/>
      <c r="F76" s="22"/>
    </row>
    <row r="77" spans="1:6" ht="15.75" x14ac:dyDescent="0.25">
      <c r="A77" s="34" t="s">
        <v>20</v>
      </c>
      <c r="B77" s="189"/>
      <c r="C77" s="189"/>
      <c r="D77" s="32"/>
      <c r="E77" s="28"/>
      <c r="F77" s="22"/>
    </row>
    <row r="78" spans="1:6" ht="15.75" x14ac:dyDescent="0.25">
      <c r="A78" s="30"/>
      <c r="B78" s="31"/>
      <c r="C78" s="32"/>
      <c r="D78" s="32"/>
      <c r="E78" s="28"/>
      <c r="F78" s="22"/>
    </row>
    <row r="79" spans="1:6" ht="15.75" x14ac:dyDescent="0.25">
      <c r="A79" s="34" t="s">
        <v>21</v>
      </c>
      <c r="B79" s="189"/>
      <c r="C79" s="189"/>
      <c r="D79" s="32"/>
      <c r="E79" s="28"/>
      <c r="F79" s="22"/>
    </row>
    <row r="80" spans="1:6" ht="15.75" x14ac:dyDescent="0.25">
      <c r="A80" s="34"/>
      <c r="B80" s="76"/>
      <c r="C80" s="32"/>
      <c r="D80" s="32"/>
      <c r="E80" s="28"/>
      <c r="F80" s="22"/>
    </row>
    <row r="81" spans="1:6" ht="33.75" customHeight="1" x14ac:dyDescent="0.25">
      <c r="A81" s="183" t="s">
        <v>126</v>
      </c>
      <c r="B81" s="184"/>
      <c r="C81" s="184"/>
      <c r="D81" s="184"/>
      <c r="E81" s="185"/>
      <c r="F81" s="22"/>
    </row>
    <row r="82" spans="1:6" hidden="1" x14ac:dyDescent="0.25">
      <c r="A82" s="23"/>
      <c r="B82" s="22"/>
      <c r="C82" s="22"/>
      <c r="D82" s="22"/>
      <c r="E82" s="22"/>
      <c r="F82" s="22"/>
    </row>
    <row r="83" spans="1:6" hidden="1" x14ac:dyDescent="0.25">
      <c r="A83" s="9"/>
      <c r="B83" s="9"/>
      <c r="C83" s="9"/>
      <c r="D83" s="9"/>
      <c r="E83" s="9"/>
      <c r="F83" s="9"/>
    </row>
    <row r="84" spans="1:6" hidden="1" x14ac:dyDescent="0.25">
      <c r="A84" s="9"/>
      <c r="B84" s="9"/>
      <c r="C84" s="9"/>
      <c r="D84" s="9"/>
      <c r="E84" s="9"/>
      <c r="F84" s="9"/>
    </row>
    <row r="85" spans="1:6" hidden="1" x14ac:dyDescent="0.25"/>
    <row r="86" spans="1:6" hidden="1" x14ac:dyDescent="0.25"/>
    <row r="87" spans="1:6" hidden="1" x14ac:dyDescent="0.25"/>
    <row r="88" spans="1:6" hidden="1" x14ac:dyDescent="0.25"/>
    <row r="89" spans="1:6" hidden="1" x14ac:dyDescent="0.25"/>
    <row r="90" spans="1:6" hidden="1" x14ac:dyDescent="0.25"/>
    <row r="91" spans="1:6" hidden="1" x14ac:dyDescent="0.25"/>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x14ac:dyDescent="0.25"/>
    <row r="162" hidden="1" x14ac:dyDescent="0.25"/>
    <row r="163" hidden="1" x14ac:dyDescent="0.25"/>
    <row r="164" hidden="1" x14ac:dyDescent="0.25"/>
    <row r="165" hidden="1" x14ac:dyDescent="0.25"/>
    <row r="166" hidden="1" x14ac:dyDescent="0.25"/>
    <row r="167" hidden="1" x14ac:dyDescent="0.25"/>
  </sheetData>
  <sheetProtection password="C663" sheet="1" objects="1" scenarios="1" formatRows="0" insertColumns="0"/>
  <mergeCells count="48">
    <mergeCell ref="B64:D64"/>
    <mergeCell ref="A57:E57"/>
    <mergeCell ref="B46:C46"/>
    <mergeCell ref="D46:E46"/>
    <mergeCell ref="A55:E55"/>
    <mergeCell ref="B63:D63"/>
    <mergeCell ref="A59:C59"/>
    <mergeCell ref="D59:E59"/>
    <mergeCell ref="A61:E61"/>
    <mergeCell ref="A43:E43"/>
    <mergeCell ref="A49:E49"/>
    <mergeCell ref="A52:E52"/>
    <mergeCell ref="A10:E10"/>
    <mergeCell ref="B14:E14"/>
    <mergeCell ref="B15:E15"/>
    <mergeCell ref="A40:E40"/>
    <mergeCell ref="B31:E31"/>
    <mergeCell ref="B32:E32"/>
    <mergeCell ref="B33:E33"/>
    <mergeCell ref="B16:E16"/>
    <mergeCell ref="B17:E17"/>
    <mergeCell ref="B18:E18"/>
    <mergeCell ref="B38:E38"/>
    <mergeCell ref="B22:E22"/>
    <mergeCell ref="A36:E36"/>
    <mergeCell ref="A81:E81"/>
    <mergeCell ref="A72:E72"/>
    <mergeCell ref="A66:E66"/>
    <mergeCell ref="A70:E70"/>
    <mergeCell ref="A71:E71"/>
    <mergeCell ref="A69:E69"/>
    <mergeCell ref="B79:C79"/>
    <mergeCell ref="B77:C77"/>
    <mergeCell ref="A73:E73"/>
    <mergeCell ref="A8:E8"/>
    <mergeCell ref="C1:E1"/>
    <mergeCell ref="C2:E2"/>
    <mergeCell ref="C3:E3"/>
    <mergeCell ref="C4:E4"/>
    <mergeCell ref="C5:E5"/>
    <mergeCell ref="A6:B6"/>
    <mergeCell ref="C6:E6"/>
    <mergeCell ref="B34:E34"/>
    <mergeCell ref="B23:E23"/>
    <mergeCell ref="B24:E24"/>
    <mergeCell ref="B25:E25"/>
    <mergeCell ref="B26:E26"/>
    <mergeCell ref="B30:E30"/>
  </mergeCells>
  <conditionalFormatting sqref="B14">
    <cfRule type="expression" dxfId="31" priority="31">
      <formula>ISBLANK($B$14)</formula>
    </cfRule>
  </conditionalFormatting>
  <conditionalFormatting sqref="B15">
    <cfRule type="expression" dxfId="30" priority="30">
      <formula>ISBLANK($B$15)</formula>
    </cfRule>
  </conditionalFormatting>
  <conditionalFormatting sqref="B16">
    <cfRule type="expression" dxfId="29" priority="29">
      <formula>ISBLANK($B$16)</formula>
    </cfRule>
  </conditionalFormatting>
  <conditionalFormatting sqref="B17">
    <cfRule type="expression" dxfId="28" priority="28">
      <formula>ISBLANK($B$17)</formula>
    </cfRule>
  </conditionalFormatting>
  <conditionalFormatting sqref="B18">
    <cfRule type="expression" dxfId="27" priority="27">
      <formula>ISBLANK($B$18)</formula>
    </cfRule>
  </conditionalFormatting>
  <conditionalFormatting sqref="B23">
    <cfRule type="expression" dxfId="26" priority="26">
      <formula>ISBLANK($B$23)</formula>
    </cfRule>
  </conditionalFormatting>
  <conditionalFormatting sqref="B24">
    <cfRule type="expression" dxfId="25" priority="25">
      <formula>ISBLANK($B$24)</formula>
    </cfRule>
  </conditionalFormatting>
  <conditionalFormatting sqref="B25">
    <cfRule type="expression" dxfId="24" priority="24">
      <formula>ISBLANK($B$25)</formula>
    </cfRule>
  </conditionalFormatting>
  <conditionalFormatting sqref="B26">
    <cfRule type="expression" dxfId="23" priority="23">
      <formula>ISBLANK($B$26)</formula>
    </cfRule>
  </conditionalFormatting>
  <conditionalFormatting sqref="B30">
    <cfRule type="expression" dxfId="22" priority="22">
      <formula>ISBLANK($B$30)</formula>
    </cfRule>
  </conditionalFormatting>
  <conditionalFormatting sqref="B31">
    <cfRule type="expression" dxfId="21" priority="21">
      <formula>ISBLANK($B$31)</formula>
    </cfRule>
  </conditionalFormatting>
  <conditionalFormatting sqref="B32">
    <cfRule type="expression" dxfId="20" priority="20">
      <formula>ISBLANK($B$32)</formula>
    </cfRule>
  </conditionalFormatting>
  <conditionalFormatting sqref="B33">
    <cfRule type="expression" dxfId="19" priority="19">
      <formula>ISBLANK($B$33)</formula>
    </cfRule>
  </conditionalFormatting>
  <conditionalFormatting sqref="B34">
    <cfRule type="expression" dxfId="18" priority="18">
      <formula>ISBLANK($B$34)</formula>
    </cfRule>
  </conditionalFormatting>
  <conditionalFormatting sqref="D59:E59">
    <cfRule type="expression" dxfId="17" priority="17">
      <formula>ISBLANK($D$59)</formula>
    </cfRule>
  </conditionalFormatting>
  <conditionalFormatting sqref="B67">
    <cfRule type="expression" dxfId="16" priority="15">
      <formula>ISBLANK($B$67)</formula>
    </cfRule>
  </conditionalFormatting>
  <conditionalFormatting sqref="D67">
    <cfRule type="expression" dxfId="15" priority="14">
      <formula>ISBLANK($D$67)</formula>
    </cfRule>
  </conditionalFormatting>
  <conditionalFormatting sqref="B63:D63">
    <cfRule type="expression" dxfId="14" priority="13">
      <formula>ISBLANK($B$63)</formula>
    </cfRule>
  </conditionalFormatting>
  <conditionalFormatting sqref="B75">
    <cfRule type="expression" dxfId="13" priority="12">
      <formula>ISBLANK($B$75)</formula>
    </cfRule>
  </conditionalFormatting>
  <conditionalFormatting sqref="D75">
    <cfRule type="expression" dxfId="12" priority="11">
      <formula>ISBLANK($D$75)</formula>
    </cfRule>
  </conditionalFormatting>
  <conditionalFormatting sqref="B77:C77">
    <cfRule type="expression" dxfId="11" priority="10">
      <formula>ISBLANK($B$77)</formula>
    </cfRule>
  </conditionalFormatting>
  <conditionalFormatting sqref="B79:C79">
    <cfRule type="expression" dxfId="10" priority="9">
      <formula>ISBLANK($B$79)</formula>
    </cfRule>
  </conditionalFormatting>
  <conditionalFormatting sqref="B22">
    <cfRule type="expression" dxfId="9" priority="8">
      <formula>ISBLANK($B$22)</formula>
    </cfRule>
  </conditionalFormatting>
  <conditionalFormatting sqref="A43 A46 D46:E46 A49 A52 A55">
    <cfRule type="containsBlanks" dxfId="8" priority="34">
      <formula>LEN(TRIM(A43))=0</formula>
    </cfRule>
  </conditionalFormatting>
  <conditionalFormatting sqref="B64:D64">
    <cfRule type="expression" dxfId="7" priority="5">
      <formula>IF(AND(ISBLANK($B$64),$B$63="solliciter une autre aide publique sur ce projet"),TRUE,FALSE)</formula>
    </cfRule>
  </conditionalFormatting>
  <conditionalFormatting sqref="B38">
    <cfRule type="containsBlanks" dxfId="6" priority="33">
      <formula>LEN(TRIM(B38))=0</formula>
    </cfRule>
  </conditionalFormatting>
  <dataValidations xWindow="558" yWindow="765" count="11">
    <dataValidation type="textLength" operator="equal" allowBlank="1" showInputMessage="1" showErrorMessage="1" error="Un SIRET comporte 14 caractères" sqref="B15">
      <formula1>14</formula1>
    </dataValidation>
    <dataValidation type="textLength" operator="equal" allowBlank="1" showInputMessage="1" showErrorMessage="1" error="Code sur 5 caractères attendu (chiffres ou lettres)" prompt="Ce numéro à 5 chiffres ou lettres se trouve sur les courriers ou conventions Agence de l'eau" sqref="B18:E18">
      <formula1>5</formula1>
    </dataValidation>
    <dataValidation type="custom" allowBlank="1" showInputMessage="1" showErrorMessage="1" error="Saisir un mél valide" sqref="B34:E34 B26:E26">
      <formula1>AND(NOT(ISERROR(SEARCH("@",B26))),NOT(ISERROR(SEARCH(".",B26))),NOT(ISERROR((SEARCH("@",B26)&lt;SEARCH(".",B26,SEARCH("@",B26))))))</formula1>
    </dataValidation>
    <dataValidation allowBlank="1" showInputMessage="1" showErrorMessage="1" prompt="Lister l'ensemble des communes et des sites concernés dans l'onglet &quot;Présentation des sites&quot;." sqref="A46"/>
    <dataValidation type="textLength" operator="lessThanOrEqual" allowBlank="1" showInputMessage="1" showErrorMessage="1" promptTitle="INDISPENSABLE" prompt="Expliquer la politique foncière menée par votre structure _x000a_Présenter le projet nécessitant cette acquisition_x000a__x000a_" sqref="A49:E49">
      <formula1>4000</formula1>
    </dataValidation>
    <dataValidation type="textLength" operator="lessThanOrEqual" allowBlank="1" showInputMessage="1" showErrorMessage="1" prompt="Détailler de manière chiffrée, les résultats concrets qui sont attentus sur la maitrise foncière, en nombre d'hectares acquis ..._x000a_Il s'agit de montrer les impacts concrets qui sont attendus suite aux acquisitions." sqref="A55:E55">
      <formula1>2000</formula1>
    </dataValidation>
    <dataValidation allowBlank="1" showInputMessage="1" showErrorMessage="1" promptTitle="Inspirez vous de ce modèle :" prompt="La présente demande concerne l'acquisition foncière (totale ou partielle) de XX parcelles situées sur les communes de XXX pour les parcelles Axx, Zxx... et XXX pour les parcelles Axx, Zxx..._x000a_pour une superficie totale de XX,XX ha._x000a_" sqref="A52:E52"/>
    <dataValidation type="textLength" operator="equal" allowBlank="1" showInputMessage="1" showErrorMessage="1" error="Code INSEE sur 5 caractères" prompt="Code INSEE de la commune majoritaire ou représentative ou centrale de la demande_x000a_A défaut, le code INSEE du siège social" sqref="D46:E46">
      <formula1>5</formula1>
    </dataValidation>
    <dataValidation allowBlank="1" showInputMessage="1" showErrorMessage="1" prompt="Précisez les organismes et montants" sqref="B64:D64"/>
    <dataValidation allowBlank="1" showInputMessage="1" showErrorMessage="1" error="Montant issu des renseignements &quot;Présentation des sites&quot;" prompt="Montant issu des renseignements &quot;Présentation des sites&quot;" sqref="B67"/>
    <dataValidation type="textLength" operator="lessThanOrEqual" allowBlank="1" showInputMessage="1" showErrorMessage="1" prompt="Désigner de manière courte la nature du projet " sqref="A43:E43">
      <formula1>2000</formula1>
    </dataValidation>
  </dataValidations>
  <pageMargins left="0.7" right="0.7" top="0.75" bottom="0.75" header="0.3" footer="0.3"/>
  <pageSetup paperSize="9" scale="63" fitToHeight="0" orientation="portrait" r:id="rId1"/>
  <drawing r:id="rId2"/>
  <extLst>
    <ext xmlns:x14="http://schemas.microsoft.com/office/spreadsheetml/2009/9/main" uri="{CCE6A557-97BC-4b89-ADB6-D9C93CAAB3DF}">
      <x14:dataValidations xmlns:xm="http://schemas.microsoft.com/office/excel/2006/main" xWindow="558" yWindow="765" count="6">
        <x14:dataValidation type="list" allowBlank="1" showInputMessage="1" showErrorMessage="1" prompt="Préciser si le maître d'ouvrage dépose la demande en HT ou TTC._x000a_Utilisez la liste de valeurs.">
          <x14:formula1>
            <xm:f>'Liste de valeurs'!$A$16:$A$17</xm:f>
          </x14:formula1>
          <xm:sqref>D67</xm:sqref>
        </x14:dataValidation>
        <x14:dataValidation type="list" allowBlank="1" showInputMessage="1" showErrorMessage="1" prompt="Utilisez la liste de valeurs">
          <x14:formula1>
            <xm:f>'Liste de valeurs'!$A$20:$A$21</xm:f>
          </x14:formula1>
          <xm:sqref>B63:D63</xm:sqref>
        </x14:dataValidation>
        <x14:dataValidation type="list" allowBlank="1" showInputMessage="1" showErrorMessage="1" error="Veillez utiliser la liste de valeurs" prompt="Utilisez la liste de valeurs">
          <x14:formula1>
            <xm:f>'Liste de valeurs'!$A$8:$A$12</xm:f>
          </x14:formula1>
          <xm:sqref>B38:E38</xm:sqref>
        </x14:dataValidation>
        <x14:dataValidation type="list" allowBlank="1" showInputMessage="1" showErrorMessage="1" prompt="Utilisez la liste de valeurs">
          <x14:formula1>
            <xm:f>'Liste de valeurs'!$A$25:$A$27</xm:f>
          </x14:formula1>
          <xm:sqref>B22:E22 B30:E30</xm:sqref>
        </x14:dataValidation>
        <x14:dataValidation type="date" operator="greaterThanOrEqual" allowBlank="1" showInputMessage="1" showErrorMessage="1" error="Cette date doit être postérieure à la date de version de ce formulaire">
          <x14:formula1>
            <xm:f>infoSIT!C2</xm:f>
          </x14:formula1>
          <xm:sqref>D75</xm:sqref>
        </x14:dataValidation>
        <x14:dataValidation type="date" operator="greaterThanOrEqual" allowBlank="1" showInputMessage="1" showErrorMessage="1" error="Cette date doit être postérieure à la date de version de ce formulaire">
          <x14:formula1>
            <xm:f>infoSIT!C2</xm:f>
          </x14:formula1>
          <xm:sqref>D59:E59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27"/>
  <sheetViews>
    <sheetView workbookViewId="0">
      <selection activeCell="A8" sqref="A8"/>
    </sheetView>
  </sheetViews>
  <sheetFormatPr baseColWidth="10" defaultRowHeight="15" x14ac:dyDescent="0.25"/>
  <cols>
    <col min="1" max="1" width="24.7109375" customWidth="1"/>
    <col min="5" max="5" width="12.28515625" customWidth="1"/>
    <col min="11" max="11" width="95.28515625" customWidth="1"/>
    <col min="12" max="12" width="23.85546875" bestFit="1" customWidth="1"/>
    <col min="13" max="13" width="12.5703125" bestFit="1" customWidth="1"/>
  </cols>
  <sheetData>
    <row r="1" spans="1:16" x14ac:dyDescent="0.25">
      <c r="A1" s="11"/>
      <c r="B1" s="11"/>
      <c r="C1" s="11"/>
      <c r="D1" s="11"/>
      <c r="E1" s="11"/>
    </row>
    <row r="2" spans="1:16" x14ac:dyDescent="0.25">
      <c r="A2" s="11"/>
      <c r="B2" s="11"/>
      <c r="C2" s="11"/>
      <c r="D2" s="11"/>
      <c r="E2" s="11"/>
    </row>
    <row r="3" spans="1:16" x14ac:dyDescent="0.25">
      <c r="A3" s="11"/>
      <c r="B3" s="11"/>
      <c r="C3" s="11"/>
      <c r="D3" s="11"/>
      <c r="E3" s="11"/>
    </row>
    <row r="4" spans="1:16" x14ac:dyDescent="0.25">
      <c r="A4" s="11"/>
      <c r="B4" s="11"/>
      <c r="C4" s="12"/>
      <c r="D4" s="12"/>
      <c r="E4" s="12"/>
      <c r="F4" s="12"/>
    </row>
    <row r="5" spans="1:16" x14ac:dyDescent="0.25">
      <c r="A5" s="11"/>
      <c r="B5" s="11"/>
      <c r="C5" s="11"/>
      <c r="D5" s="11"/>
      <c r="E5" s="11"/>
    </row>
    <row r="6" spans="1:16" x14ac:dyDescent="0.25">
      <c r="A6" s="11"/>
      <c r="B6" s="11"/>
      <c r="C6" s="11"/>
      <c r="D6" s="11"/>
      <c r="E6" s="11"/>
    </row>
    <row r="7" spans="1:16" x14ac:dyDescent="0.25">
      <c r="A7" s="11"/>
      <c r="B7" s="44" t="s">
        <v>69</v>
      </c>
      <c r="C7" s="41" t="s">
        <v>68</v>
      </c>
      <c r="D7" s="41" t="s">
        <v>70</v>
      </c>
      <c r="E7" s="12"/>
      <c r="K7" s="85"/>
      <c r="L7" s="41"/>
      <c r="M7" s="41"/>
      <c r="N7" s="41"/>
      <c r="O7" s="41"/>
      <c r="P7" s="41"/>
    </row>
    <row r="8" spans="1:16" ht="45" x14ac:dyDescent="0.25">
      <c r="A8" s="13" t="s">
        <v>93</v>
      </c>
      <c r="B8" s="43" t="s">
        <v>102</v>
      </c>
      <c r="C8" s="11" t="s">
        <v>94</v>
      </c>
      <c r="D8" s="11" t="s">
        <v>131</v>
      </c>
      <c r="E8" s="11"/>
      <c r="K8" s="11"/>
      <c r="L8" s="11"/>
    </row>
    <row r="9" spans="1:16" ht="45" x14ac:dyDescent="0.25">
      <c r="A9" s="13" t="s">
        <v>95</v>
      </c>
      <c r="B9" s="43" t="s">
        <v>102</v>
      </c>
      <c r="C9" s="11" t="s">
        <v>94</v>
      </c>
      <c r="D9" s="11" t="s">
        <v>131</v>
      </c>
      <c r="E9" s="11"/>
      <c r="K9" s="11"/>
      <c r="L9" s="11"/>
      <c r="M9" s="11"/>
    </row>
    <row r="10" spans="1:16" ht="60" x14ac:dyDescent="0.25">
      <c r="A10" s="13" t="s">
        <v>96</v>
      </c>
      <c r="B10" s="43" t="s">
        <v>102</v>
      </c>
      <c r="C10" s="11" t="s">
        <v>94</v>
      </c>
      <c r="D10" s="11" t="s">
        <v>131</v>
      </c>
      <c r="E10" s="11"/>
      <c r="K10" s="83"/>
      <c r="L10" s="39"/>
      <c r="M10" s="39"/>
    </row>
    <row r="11" spans="1:16" ht="45" x14ac:dyDescent="0.25">
      <c r="A11" s="13" t="s">
        <v>97</v>
      </c>
      <c r="B11" s="43" t="s">
        <v>102</v>
      </c>
      <c r="C11" s="11" t="s">
        <v>94</v>
      </c>
      <c r="D11" s="11" t="s">
        <v>131</v>
      </c>
      <c r="E11" s="11"/>
      <c r="K11" s="83"/>
      <c r="L11" s="39"/>
      <c r="M11" s="39"/>
    </row>
    <row r="12" spans="1:16" ht="45" x14ac:dyDescent="0.25">
      <c r="A12" s="13" t="s">
        <v>98</v>
      </c>
      <c r="B12" s="43" t="s">
        <v>102</v>
      </c>
      <c r="C12" s="11" t="s">
        <v>94</v>
      </c>
      <c r="D12" s="11" t="s">
        <v>131</v>
      </c>
      <c r="E12" s="11"/>
      <c r="K12" s="83"/>
      <c r="L12" s="39"/>
      <c r="M12" s="39"/>
    </row>
    <row r="13" spans="1:16" x14ac:dyDescent="0.25">
      <c r="A13" s="11"/>
      <c r="B13" s="11"/>
      <c r="C13" s="11"/>
      <c r="D13" s="11"/>
      <c r="E13" s="11"/>
      <c r="K13" s="83"/>
      <c r="L13" s="39"/>
      <c r="M13" s="39"/>
    </row>
    <row r="14" spans="1:16" x14ac:dyDescent="0.25">
      <c r="A14" s="11"/>
      <c r="B14" s="11"/>
      <c r="C14" s="11"/>
      <c r="D14" s="11"/>
      <c r="E14" s="11"/>
    </row>
    <row r="15" spans="1:16" x14ac:dyDescent="0.25">
      <c r="A15" s="11"/>
      <c r="B15" s="11"/>
      <c r="C15" s="11"/>
      <c r="D15" s="11"/>
      <c r="E15" s="11"/>
      <c r="G15" t="s">
        <v>116</v>
      </c>
    </row>
    <row r="16" spans="1:16" x14ac:dyDescent="0.25">
      <c r="A16" s="11" t="s">
        <v>14</v>
      </c>
      <c r="B16" s="11"/>
      <c r="C16" s="11"/>
      <c r="D16" s="11"/>
      <c r="E16" s="11"/>
      <c r="F16" t="s">
        <v>114</v>
      </c>
      <c r="G16">
        <v>20000</v>
      </c>
    </row>
    <row r="17" spans="1:7" x14ac:dyDescent="0.25">
      <c r="A17" s="11" t="s">
        <v>39</v>
      </c>
      <c r="B17" s="11"/>
      <c r="C17" s="11"/>
      <c r="D17" s="11"/>
      <c r="E17" s="11"/>
      <c r="F17" t="s">
        <v>115</v>
      </c>
      <c r="G17">
        <v>30000</v>
      </c>
    </row>
    <row r="18" spans="1:7" x14ac:dyDescent="0.25">
      <c r="A18" s="11"/>
    </row>
    <row r="19" spans="1:7" x14ac:dyDescent="0.25">
      <c r="A19" s="11"/>
    </row>
    <row r="20" spans="1:7" x14ac:dyDescent="0.25">
      <c r="A20" s="11" t="s">
        <v>13</v>
      </c>
    </row>
    <row r="21" spans="1:7" x14ac:dyDescent="0.25">
      <c r="A21" s="11" t="s">
        <v>41</v>
      </c>
    </row>
    <row r="22" spans="1:7" x14ac:dyDescent="0.25">
      <c r="A22" s="11"/>
    </row>
    <row r="23" spans="1:7" x14ac:dyDescent="0.25">
      <c r="A23" s="11"/>
    </row>
    <row r="24" spans="1:7" x14ac:dyDescent="0.25">
      <c r="A24" s="41" t="s">
        <v>44</v>
      </c>
    </row>
    <row r="25" spans="1:7" x14ac:dyDescent="0.25">
      <c r="A25" s="11" t="s">
        <v>46</v>
      </c>
    </row>
    <row r="26" spans="1:7" x14ac:dyDescent="0.25">
      <c r="A26" s="11" t="s">
        <v>45</v>
      </c>
    </row>
    <row r="27" spans="1:7" x14ac:dyDescent="0.25">
      <c r="A27" s="11" t="s">
        <v>47</v>
      </c>
    </row>
  </sheetData>
  <sheetProtection password="E723" sheet="1" objects="1" scenarios="1"/>
  <sortState ref="A8:D11">
    <sortCondition ref="A8"/>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2"/>
  <sheetViews>
    <sheetView workbookViewId="0">
      <selection activeCell="A2" sqref="A2"/>
    </sheetView>
  </sheetViews>
  <sheetFormatPr baseColWidth="10" defaultRowHeight="15" x14ac:dyDescent="0.25"/>
  <sheetData>
    <row r="1" spans="1:3" x14ac:dyDescent="0.25">
      <c r="A1" s="11" t="s">
        <v>53</v>
      </c>
      <c r="B1" s="11" t="s">
        <v>54</v>
      </c>
      <c r="C1" s="37" t="s">
        <v>55</v>
      </c>
    </row>
    <row r="2" spans="1:3" x14ac:dyDescent="0.25">
      <c r="A2" s="11" t="s">
        <v>145</v>
      </c>
      <c r="B2" s="11">
        <f ca="1">INDIRECT("INDIC_"&amp;A2)</f>
        <v>0</v>
      </c>
      <c r="C2" s="38">
        <v>1</v>
      </c>
    </row>
  </sheetData>
  <sheetProtection password="E723"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90" zoomScaleNormal="90" workbookViewId="0">
      <pane ySplit="11" topLeftCell="A12" activePane="bottomLeft" state="frozen"/>
      <selection pane="bottomLeft" activeCell="C7" sqref="C7"/>
    </sheetView>
  </sheetViews>
  <sheetFormatPr baseColWidth="10" defaultColWidth="0" defaultRowHeight="15" zeroHeight="1" x14ac:dyDescent="0.25"/>
  <cols>
    <col min="1" max="1" width="27.28515625" customWidth="1"/>
    <col min="2" max="2" width="31.28515625" customWidth="1"/>
    <col min="3" max="3" width="20" customWidth="1"/>
    <col min="4" max="11" width="14.28515625" customWidth="1"/>
    <col min="12" max="15" width="13.7109375" customWidth="1"/>
    <col min="16" max="19" width="17.5703125" customWidth="1"/>
    <col min="20" max="20" width="11.42578125" customWidth="1"/>
    <col min="21" max="21" width="4.28515625" customWidth="1"/>
    <col min="22" max="23" width="0" hidden="1" customWidth="1"/>
    <col min="24" max="16384" width="11.42578125" hidden="1"/>
  </cols>
  <sheetData>
    <row r="1" spans="1:23" x14ac:dyDescent="0.25">
      <c r="A1" s="49"/>
      <c r="B1" s="49"/>
      <c r="C1" s="49"/>
      <c r="D1" s="49"/>
      <c r="E1" s="94"/>
      <c r="F1" s="94"/>
      <c r="G1" s="94"/>
      <c r="H1" s="94"/>
      <c r="I1" s="94"/>
      <c r="J1" s="95"/>
      <c r="K1" s="95"/>
      <c r="L1" s="95"/>
      <c r="M1" s="95"/>
      <c r="N1" s="95"/>
      <c r="O1" s="95"/>
      <c r="P1" s="95"/>
      <c r="Q1" s="95"/>
      <c r="R1" s="95"/>
      <c r="S1" s="95"/>
      <c r="T1" s="95"/>
    </row>
    <row r="2" spans="1:23" ht="21" x14ac:dyDescent="0.25">
      <c r="A2" s="129" t="s">
        <v>52</v>
      </c>
      <c r="B2" s="128" t="s">
        <v>127</v>
      </c>
      <c r="C2" s="96"/>
      <c r="D2" s="96"/>
      <c r="E2" s="96"/>
      <c r="F2" s="96"/>
      <c r="G2" s="96"/>
      <c r="H2" s="97"/>
      <c r="I2" s="98"/>
      <c r="J2" s="99"/>
      <c r="K2" s="99"/>
      <c r="L2" s="99"/>
      <c r="M2" s="99"/>
      <c r="N2" s="99"/>
      <c r="O2" s="99"/>
      <c r="P2" s="99"/>
      <c r="Q2" s="99"/>
      <c r="R2" s="99"/>
      <c r="S2" s="99"/>
      <c r="T2" s="99"/>
    </row>
    <row r="3" spans="1:23" ht="75" x14ac:dyDescent="0.25">
      <c r="A3" s="100" t="s">
        <v>99</v>
      </c>
      <c r="B3" s="100" t="s">
        <v>143</v>
      </c>
      <c r="C3" s="100" t="s">
        <v>144</v>
      </c>
      <c r="D3" s="100" t="s">
        <v>113</v>
      </c>
      <c r="E3" s="100" t="s">
        <v>107</v>
      </c>
      <c r="F3" s="100" t="s">
        <v>148</v>
      </c>
      <c r="G3" s="100" t="s">
        <v>117</v>
      </c>
      <c r="H3" s="100" t="s">
        <v>149</v>
      </c>
      <c r="I3" s="100" t="s">
        <v>140</v>
      </c>
      <c r="J3" s="100" t="s">
        <v>118</v>
      </c>
      <c r="K3" s="100" t="s">
        <v>150</v>
      </c>
      <c r="L3" s="100" t="s">
        <v>119</v>
      </c>
      <c r="M3" s="100" t="s">
        <v>121</v>
      </c>
      <c r="N3" s="100" t="s">
        <v>151</v>
      </c>
      <c r="O3" s="100" t="s">
        <v>120</v>
      </c>
      <c r="P3" s="100" t="s">
        <v>122</v>
      </c>
      <c r="Q3" s="100" t="s">
        <v>124</v>
      </c>
      <c r="R3" s="100" t="s">
        <v>100</v>
      </c>
      <c r="S3" s="100" t="s">
        <v>101</v>
      </c>
      <c r="T3" s="100" t="s">
        <v>105</v>
      </c>
    </row>
    <row r="4" spans="1:23" x14ac:dyDescent="0.25">
      <c r="A4" s="101" t="s">
        <v>130</v>
      </c>
      <c r="B4" s="101" t="s">
        <v>112</v>
      </c>
      <c r="C4" s="101" t="s">
        <v>125</v>
      </c>
      <c r="D4" s="101" t="s">
        <v>115</v>
      </c>
      <c r="E4" s="102">
        <v>2</v>
      </c>
      <c r="F4" s="102">
        <v>2</v>
      </c>
      <c r="G4" s="103">
        <v>80000</v>
      </c>
      <c r="H4" s="103">
        <v>0</v>
      </c>
      <c r="I4" s="103">
        <v>0</v>
      </c>
      <c r="J4" s="104">
        <v>0</v>
      </c>
      <c r="K4" s="86">
        <v>850000</v>
      </c>
      <c r="L4" s="86">
        <f>SUM(G4:J4)</f>
        <v>80000</v>
      </c>
      <c r="M4" s="86">
        <f>VLOOKUP(D4,'Liste de valeurs'!$F$16:$G$17,2,FALSE)</f>
        <v>30000</v>
      </c>
      <c r="N4" s="93">
        <f>IF(ISERROR(MIN(K4-H4,G4-H4)*F4/E4),"",MIN(K4-H4,G4-H4)*F4/E4)</f>
        <v>80000</v>
      </c>
      <c r="O4" s="86">
        <f>IF(ISERROR(MIN(N4,M4*E4)),"",MIN(N4,M4*E4))</f>
        <v>60000</v>
      </c>
      <c r="P4" s="105" t="s">
        <v>146</v>
      </c>
      <c r="Q4" s="106" t="s">
        <v>123</v>
      </c>
      <c r="R4" s="107"/>
      <c r="S4" s="107"/>
      <c r="T4" s="108"/>
    </row>
    <row r="5" spans="1:23" x14ac:dyDescent="0.25">
      <c r="A5" s="101" t="s">
        <v>135</v>
      </c>
      <c r="B5" s="101" t="s">
        <v>128</v>
      </c>
      <c r="C5" s="101" t="s">
        <v>129</v>
      </c>
      <c r="D5" s="101" t="s">
        <v>114</v>
      </c>
      <c r="E5" s="102">
        <v>4</v>
      </c>
      <c r="F5" s="102">
        <v>3</v>
      </c>
      <c r="G5" s="103">
        <v>80000</v>
      </c>
      <c r="H5" s="103">
        <v>0</v>
      </c>
      <c r="I5" s="103">
        <v>0</v>
      </c>
      <c r="J5" s="104">
        <v>0</v>
      </c>
      <c r="K5" s="86">
        <v>850000</v>
      </c>
      <c r="L5" s="86">
        <f>SUM(G5:J5)</f>
        <v>80000</v>
      </c>
      <c r="M5" s="86">
        <f>VLOOKUP(D5,'Liste de valeurs'!$F$16:$G$17,2,FALSE)</f>
        <v>20000</v>
      </c>
      <c r="N5" s="93">
        <f>IF(ISERROR(MIN(K5-H5,G5-H5)*F5/E5),"",MIN(K5-H5,G5-H5)*F5/E5)</f>
        <v>60000</v>
      </c>
      <c r="O5" s="86">
        <f>IF(ISERROR(MIN(N5,M5*E5)),"",MIN(N5,M5*E5))</f>
        <v>60000</v>
      </c>
      <c r="P5" s="105" t="s">
        <v>147</v>
      </c>
      <c r="Q5" s="106" t="s">
        <v>136</v>
      </c>
      <c r="R5" s="107"/>
      <c r="S5" s="107"/>
      <c r="T5" s="108"/>
    </row>
    <row r="6" spans="1:23" ht="15.75" x14ac:dyDescent="0.25">
      <c r="A6" s="109"/>
      <c r="B6" s="110"/>
      <c r="C6" s="111"/>
      <c r="D6" s="111"/>
      <c r="E6" s="111"/>
      <c r="F6" s="111"/>
      <c r="G6" s="111"/>
      <c r="H6" s="112"/>
      <c r="I6" s="113"/>
      <c r="J6" s="114"/>
      <c r="K6" s="114"/>
      <c r="L6" s="114"/>
      <c r="M6" s="114"/>
      <c r="N6" s="114"/>
      <c r="O6" s="114"/>
      <c r="P6" s="114"/>
      <c r="Q6" s="114"/>
      <c r="R6" s="114"/>
      <c r="S6" s="114"/>
      <c r="T6" s="114"/>
    </row>
    <row r="7" spans="1:23" ht="27.75" customHeight="1" x14ac:dyDescent="0.25">
      <c r="A7" s="109"/>
      <c r="B7" s="115" t="s">
        <v>132</v>
      </c>
      <c r="C7" s="133"/>
      <c r="D7" s="114"/>
      <c r="E7" s="114"/>
      <c r="F7" s="111"/>
      <c r="G7" s="111"/>
      <c r="H7" s="112"/>
      <c r="I7" s="113"/>
      <c r="J7" s="114"/>
      <c r="K7" s="114"/>
      <c r="L7" s="114"/>
      <c r="M7" s="114"/>
      <c r="N7" s="114"/>
      <c r="O7" s="114"/>
      <c r="P7" s="114"/>
      <c r="Q7" s="114"/>
      <c r="R7" s="114"/>
      <c r="S7" s="114"/>
      <c r="T7" s="114"/>
    </row>
    <row r="8" spans="1:23" ht="27.75" customHeight="1" x14ac:dyDescent="0.25">
      <c r="A8" s="109"/>
      <c r="B8" s="115" t="s">
        <v>133</v>
      </c>
      <c r="C8" s="134"/>
      <c r="D8" s="114"/>
      <c r="E8" s="114"/>
      <c r="F8" s="111"/>
      <c r="G8" s="111"/>
      <c r="H8" s="112"/>
      <c r="I8" s="113"/>
      <c r="J8" s="114"/>
      <c r="K8" s="114"/>
      <c r="L8" s="114"/>
      <c r="M8" s="114"/>
      <c r="N8" s="114"/>
      <c r="O8" s="114"/>
      <c r="P8" s="114"/>
      <c r="Q8" s="114"/>
      <c r="R8" s="114"/>
      <c r="S8" s="114"/>
      <c r="T8" s="114"/>
    </row>
    <row r="9" spans="1:23" ht="27.75" customHeight="1" x14ac:dyDescent="0.25">
      <c r="A9" s="109"/>
      <c r="B9" s="115" t="s">
        <v>134</v>
      </c>
      <c r="C9" s="134"/>
      <c r="D9" s="114"/>
      <c r="E9" s="114"/>
      <c r="F9" s="111"/>
      <c r="G9" s="111"/>
      <c r="H9" s="112"/>
      <c r="I9" s="113"/>
      <c r="J9" s="114"/>
      <c r="K9" s="114"/>
      <c r="L9" s="114"/>
      <c r="M9" s="114"/>
      <c r="N9" s="114"/>
      <c r="O9" s="114"/>
      <c r="P9" s="114"/>
      <c r="Q9" s="114"/>
      <c r="R9" s="114"/>
      <c r="S9" s="114"/>
      <c r="T9" s="114"/>
    </row>
    <row r="10" spans="1:23" x14ac:dyDescent="0.25">
      <c r="A10" s="116"/>
      <c r="B10" s="116"/>
      <c r="C10" s="116"/>
      <c r="D10" s="116"/>
      <c r="E10" s="117"/>
      <c r="F10" s="117"/>
      <c r="G10" s="117"/>
      <c r="H10" s="116"/>
      <c r="I10" s="116"/>
      <c r="J10" s="116"/>
      <c r="K10" s="116"/>
      <c r="L10" s="116"/>
      <c r="M10" s="116"/>
      <c r="N10" s="116"/>
      <c r="O10" s="116"/>
      <c r="P10" s="116"/>
      <c r="Q10" s="116"/>
      <c r="R10" s="116"/>
      <c r="S10" s="116"/>
      <c r="T10" s="116"/>
    </row>
    <row r="11" spans="1:23" ht="75" x14ac:dyDescent="0.25">
      <c r="A11" s="118" t="s">
        <v>99</v>
      </c>
      <c r="B11" s="118" t="s">
        <v>143</v>
      </c>
      <c r="C11" s="118" t="s">
        <v>144</v>
      </c>
      <c r="D11" s="118" t="s">
        <v>164</v>
      </c>
      <c r="E11" s="119" t="s">
        <v>107</v>
      </c>
      <c r="F11" s="119" t="s">
        <v>148</v>
      </c>
      <c r="G11" s="119" t="s">
        <v>153</v>
      </c>
      <c r="H11" s="119" t="s">
        <v>152</v>
      </c>
      <c r="I11" s="119" t="s">
        <v>140</v>
      </c>
      <c r="J11" s="118" t="s">
        <v>118</v>
      </c>
      <c r="K11" s="118" t="s">
        <v>155</v>
      </c>
      <c r="L11" s="118" t="s">
        <v>119</v>
      </c>
      <c r="M11" s="118" t="s">
        <v>154</v>
      </c>
      <c r="N11" s="118" t="s">
        <v>141</v>
      </c>
      <c r="O11" s="118" t="s">
        <v>120</v>
      </c>
      <c r="P11" s="118" t="s">
        <v>122</v>
      </c>
      <c r="Q11" s="118" t="s">
        <v>124</v>
      </c>
      <c r="R11" s="119" t="s">
        <v>100</v>
      </c>
      <c r="S11" s="119" t="s">
        <v>101</v>
      </c>
      <c r="T11" s="119" t="s">
        <v>105</v>
      </c>
      <c r="U11" s="95"/>
      <c r="V11" s="95"/>
      <c r="W11" s="95"/>
    </row>
    <row r="12" spans="1:23" ht="33.75" customHeight="1" x14ac:dyDescent="0.25">
      <c r="A12" s="82"/>
      <c r="B12" s="88"/>
      <c r="C12" s="82"/>
      <c r="D12" s="82"/>
      <c r="E12" s="143"/>
      <c r="F12" s="143"/>
      <c r="G12" s="139"/>
      <c r="H12" s="139"/>
      <c r="I12" s="139"/>
      <c r="J12" s="132"/>
      <c r="K12" s="132"/>
      <c r="L12" s="135" t="str">
        <f>IF(G12+I12+J12=0,"",G12+I12+J12)</f>
        <v/>
      </c>
      <c r="M12" s="135" t="str">
        <f>IF(ISERROR(VLOOKUP(D12,'Liste de valeurs'!$F$16:$G$17,2,FALSE)),"",VLOOKUP(D12,'Liste de valeurs'!$F$16:$G$17,2,FALSE))</f>
        <v/>
      </c>
      <c r="N12" s="135" t="str">
        <f>IF(ISERROR(MIN(K12,G12)*(F12/E12)-H12),"",MIN(K12,G12)*(F12/E12)-H12)</f>
        <v/>
      </c>
      <c r="O12" s="135" t="str">
        <f>IF(ISERROR(MIN(N12,M12*F12)),"",MIN(N12,M12*F12))</f>
        <v/>
      </c>
      <c r="P12" s="89"/>
      <c r="Q12" s="90"/>
      <c r="R12" s="91"/>
      <c r="S12" s="91"/>
      <c r="T12" s="92"/>
      <c r="U12" s="95"/>
      <c r="V12" s="138" t="str">
        <f>IF(ISBLANK(B12),"",B12&amp;" [parcelle(s) "&amp;C12&amp;"]")</f>
        <v/>
      </c>
      <c r="W12" s="138" t="str">
        <f>B12&amp;" ["&amp;A12&amp;"]"</f>
        <v xml:space="preserve"> []</v>
      </c>
    </row>
    <row r="13" spans="1:23" ht="33.75" customHeight="1" x14ac:dyDescent="0.25">
      <c r="A13" s="82"/>
      <c r="B13" s="88"/>
      <c r="C13" s="82"/>
      <c r="D13" s="82"/>
      <c r="E13" s="143"/>
      <c r="F13" s="143"/>
      <c r="G13" s="139"/>
      <c r="H13" s="139"/>
      <c r="I13" s="139"/>
      <c r="J13" s="132"/>
      <c r="K13" s="132"/>
      <c r="L13" s="135" t="str">
        <f t="shared" ref="L13:L51" si="0">IF(G13+I13+J13=0,"",G13+I13+J13)</f>
        <v/>
      </c>
      <c r="M13" s="135" t="str">
        <f>IF(ISERROR(VLOOKUP(D13,'Liste de valeurs'!$F$16:$G$17,2,FALSE)),"",VLOOKUP(D13,'Liste de valeurs'!$F$16:$G$17,2,FALSE))</f>
        <v/>
      </c>
      <c r="N13" s="135" t="str">
        <f t="shared" ref="N13:N51" si="1">IF(ISERROR(MIN(K13,G13)*(F13/E13)-H13),"",MIN(K13,G13)*(F13/E13)-H13)</f>
        <v/>
      </c>
      <c r="O13" s="135" t="str">
        <f t="shared" ref="O13:O51" si="2">IF(ISERROR(MIN(N13,M13*E13)),"",MIN(N13,M13*E13))</f>
        <v/>
      </c>
      <c r="P13" s="89"/>
      <c r="Q13" s="90"/>
      <c r="R13" s="91"/>
      <c r="S13" s="91"/>
      <c r="T13" s="92"/>
      <c r="U13" s="95"/>
      <c r="V13" s="138" t="str">
        <f t="shared" ref="V13:V51" si="3">V12&amp;IF(ISBLANK(B13),"",", "&amp;B13&amp;" [parcelle(s) "&amp;C13&amp;"]")</f>
        <v/>
      </c>
      <c r="W13" s="138" t="str">
        <f>W12&amp;IF(ISBLANK(B13),"",", "&amp;B13&amp;" ["&amp;A13&amp;"]")</f>
        <v xml:space="preserve"> []</v>
      </c>
    </row>
    <row r="14" spans="1:23" ht="33.75" customHeight="1" x14ac:dyDescent="0.25">
      <c r="A14" s="82"/>
      <c r="B14" s="88"/>
      <c r="C14" s="82"/>
      <c r="D14" s="82"/>
      <c r="E14" s="143"/>
      <c r="F14" s="143"/>
      <c r="G14" s="139"/>
      <c r="H14" s="139"/>
      <c r="I14" s="139"/>
      <c r="J14" s="132"/>
      <c r="K14" s="132"/>
      <c r="L14" s="135" t="str">
        <f t="shared" si="0"/>
        <v/>
      </c>
      <c r="M14" s="135" t="str">
        <f>IF(ISERROR(VLOOKUP(D14,'Liste de valeurs'!$F$16:$G$17,2,FALSE)),"",VLOOKUP(D14,'Liste de valeurs'!$F$16:$G$17,2,FALSE))</f>
        <v/>
      </c>
      <c r="N14" s="135" t="str">
        <f t="shared" si="1"/>
        <v/>
      </c>
      <c r="O14" s="135" t="str">
        <f t="shared" si="2"/>
        <v/>
      </c>
      <c r="P14" s="89"/>
      <c r="Q14" s="90"/>
      <c r="R14" s="91"/>
      <c r="S14" s="91"/>
      <c r="T14" s="92"/>
      <c r="U14" s="95"/>
      <c r="V14" s="138" t="str">
        <f t="shared" si="3"/>
        <v/>
      </c>
      <c r="W14" s="138" t="str">
        <f t="shared" ref="W14:W51" si="4">W13&amp;IF(ISBLANK(B14),"",", "&amp;B14&amp;" ["&amp;A14&amp;"]")</f>
        <v xml:space="preserve"> []</v>
      </c>
    </row>
    <row r="15" spans="1:23" ht="33.75" customHeight="1" x14ac:dyDescent="0.25">
      <c r="A15" s="82"/>
      <c r="B15" s="88"/>
      <c r="C15" s="82"/>
      <c r="D15" s="82"/>
      <c r="E15" s="143"/>
      <c r="F15" s="143"/>
      <c r="G15" s="139"/>
      <c r="H15" s="139"/>
      <c r="I15" s="139"/>
      <c r="J15" s="132"/>
      <c r="K15" s="132"/>
      <c r="L15" s="135" t="str">
        <f t="shared" si="0"/>
        <v/>
      </c>
      <c r="M15" s="135" t="str">
        <f>IF(ISERROR(VLOOKUP(D15,'Liste de valeurs'!$F$16:$G$17,2,FALSE)),"",VLOOKUP(D15,'Liste de valeurs'!$F$16:$G$17,2,FALSE))</f>
        <v/>
      </c>
      <c r="N15" s="135" t="str">
        <f t="shared" si="1"/>
        <v/>
      </c>
      <c r="O15" s="135" t="str">
        <f t="shared" si="2"/>
        <v/>
      </c>
      <c r="P15" s="89"/>
      <c r="Q15" s="90"/>
      <c r="R15" s="91"/>
      <c r="S15" s="91"/>
      <c r="T15" s="92"/>
      <c r="U15" s="95"/>
      <c r="V15" s="138" t="str">
        <f t="shared" si="3"/>
        <v/>
      </c>
      <c r="W15" s="138" t="str">
        <f t="shared" si="4"/>
        <v xml:space="preserve"> []</v>
      </c>
    </row>
    <row r="16" spans="1:23" ht="33.75" customHeight="1" x14ac:dyDescent="0.25">
      <c r="A16" s="82"/>
      <c r="B16" s="88"/>
      <c r="C16" s="82"/>
      <c r="D16" s="82"/>
      <c r="E16" s="143"/>
      <c r="F16" s="143"/>
      <c r="G16" s="139"/>
      <c r="H16" s="139"/>
      <c r="I16" s="139"/>
      <c r="J16" s="132"/>
      <c r="K16" s="132"/>
      <c r="L16" s="135" t="str">
        <f t="shared" si="0"/>
        <v/>
      </c>
      <c r="M16" s="135" t="str">
        <f>IF(ISERROR(VLOOKUP(D16,'Liste de valeurs'!$F$16:$G$17,2,FALSE)),"",VLOOKUP(D16,'Liste de valeurs'!$F$16:$G$17,2,FALSE))</f>
        <v/>
      </c>
      <c r="N16" s="135" t="str">
        <f t="shared" si="1"/>
        <v/>
      </c>
      <c r="O16" s="135" t="str">
        <f t="shared" si="2"/>
        <v/>
      </c>
      <c r="P16" s="89"/>
      <c r="Q16" s="90"/>
      <c r="R16" s="91"/>
      <c r="S16" s="91"/>
      <c r="T16" s="92"/>
      <c r="U16" s="95"/>
      <c r="V16" s="138" t="str">
        <f t="shared" si="3"/>
        <v/>
      </c>
      <c r="W16" s="138" t="str">
        <f t="shared" si="4"/>
        <v xml:space="preserve"> []</v>
      </c>
    </row>
    <row r="17" spans="1:23" ht="33.75" customHeight="1" x14ac:dyDescent="0.25">
      <c r="A17" s="82"/>
      <c r="B17" s="88"/>
      <c r="C17" s="82"/>
      <c r="D17" s="82"/>
      <c r="E17" s="143"/>
      <c r="F17" s="143"/>
      <c r="G17" s="139"/>
      <c r="H17" s="139"/>
      <c r="I17" s="139"/>
      <c r="J17" s="132"/>
      <c r="K17" s="132"/>
      <c r="L17" s="135" t="str">
        <f t="shared" si="0"/>
        <v/>
      </c>
      <c r="M17" s="135" t="str">
        <f>IF(ISERROR(VLOOKUP(D17,'Liste de valeurs'!$F$16:$G$17,2,FALSE)),"",VLOOKUP(D17,'Liste de valeurs'!$F$16:$G$17,2,FALSE))</f>
        <v/>
      </c>
      <c r="N17" s="135" t="str">
        <f t="shared" si="1"/>
        <v/>
      </c>
      <c r="O17" s="135" t="str">
        <f t="shared" si="2"/>
        <v/>
      </c>
      <c r="P17" s="89"/>
      <c r="Q17" s="90"/>
      <c r="R17" s="91"/>
      <c r="S17" s="91"/>
      <c r="T17" s="92"/>
      <c r="U17" s="95"/>
      <c r="V17" s="138" t="str">
        <f t="shared" si="3"/>
        <v/>
      </c>
      <c r="W17" s="138" t="str">
        <f t="shared" si="4"/>
        <v xml:space="preserve"> []</v>
      </c>
    </row>
    <row r="18" spans="1:23" ht="33.75" customHeight="1" x14ac:dyDescent="0.25">
      <c r="A18" s="82"/>
      <c r="B18" s="88"/>
      <c r="C18" s="82"/>
      <c r="D18" s="82"/>
      <c r="E18" s="143"/>
      <c r="F18" s="143"/>
      <c r="G18" s="139"/>
      <c r="H18" s="139"/>
      <c r="I18" s="139"/>
      <c r="J18" s="132"/>
      <c r="K18" s="132"/>
      <c r="L18" s="135" t="str">
        <f t="shared" si="0"/>
        <v/>
      </c>
      <c r="M18" s="135" t="str">
        <f>IF(ISERROR(VLOOKUP(D18,'Liste de valeurs'!$F$16:$G$17,2,FALSE)),"",VLOOKUP(D18,'Liste de valeurs'!$F$16:$G$17,2,FALSE))</f>
        <v/>
      </c>
      <c r="N18" s="135" t="str">
        <f t="shared" si="1"/>
        <v/>
      </c>
      <c r="O18" s="135" t="str">
        <f t="shared" si="2"/>
        <v/>
      </c>
      <c r="P18" s="89"/>
      <c r="Q18" s="90"/>
      <c r="R18" s="91"/>
      <c r="S18" s="91"/>
      <c r="T18" s="92"/>
      <c r="U18" s="95"/>
      <c r="V18" s="138" t="str">
        <f t="shared" si="3"/>
        <v/>
      </c>
      <c r="W18" s="138" t="str">
        <f t="shared" si="4"/>
        <v xml:space="preserve"> []</v>
      </c>
    </row>
    <row r="19" spans="1:23" ht="33.75" customHeight="1" x14ac:dyDescent="0.25">
      <c r="A19" s="82"/>
      <c r="B19" s="88"/>
      <c r="C19" s="82"/>
      <c r="D19" s="82"/>
      <c r="E19" s="143"/>
      <c r="F19" s="143"/>
      <c r="G19" s="139"/>
      <c r="H19" s="139"/>
      <c r="I19" s="139"/>
      <c r="J19" s="132"/>
      <c r="K19" s="132"/>
      <c r="L19" s="135" t="str">
        <f t="shared" si="0"/>
        <v/>
      </c>
      <c r="M19" s="135" t="str">
        <f>IF(ISERROR(VLOOKUP(D19,'Liste de valeurs'!$F$16:$G$17,2,FALSE)),"",VLOOKUP(D19,'Liste de valeurs'!$F$16:$G$17,2,FALSE))</f>
        <v/>
      </c>
      <c r="N19" s="135" t="str">
        <f t="shared" si="1"/>
        <v/>
      </c>
      <c r="O19" s="135" t="str">
        <f t="shared" si="2"/>
        <v/>
      </c>
      <c r="P19" s="89"/>
      <c r="Q19" s="90"/>
      <c r="R19" s="91"/>
      <c r="S19" s="91"/>
      <c r="T19" s="92"/>
      <c r="U19" s="95"/>
      <c r="V19" s="138" t="str">
        <f t="shared" si="3"/>
        <v/>
      </c>
      <c r="W19" s="138" t="str">
        <f t="shared" si="4"/>
        <v xml:space="preserve"> []</v>
      </c>
    </row>
    <row r="20" spans="1:23" ht="33.75" customHeight="1" x14ac:dyDescent="0.25">
      <c r="A20" s="82"/>
      <c r="B20" s="88"/>
      <c r="C20" s="82"/>
      <c r="D20" s="82"/>
      <c r="E20" s="143"/>
      <c r="F20" s="143"/>
      <c r="G20" s="139"/>
      <c r="H20" s="139"/>
      <c r="I20" s="139"/>
      <c r="J20" s="132"/>
      <c r="K20" s="132"/>
      <c r="L20" s="135" t="str">
        <f t="shared" si="0"/>
        <v/>
      </c>
      <c r="M20" s="135" t="str">
        <f>IF(ISERROR(VLOOKUP(D20,'Liste de valeurs'!$F$16:$G$17,2,FALSE)),"",VLOOKUP(D20,'Liste de valeurs'!$F$16:$G$17,2,FALSE))</f>
        <v/>
      </c>
      <c r="N20" s="135" t="str">
        <f t="shared" si="1"/>
        <v/>
      </c>
      <c r="O20" s="135" t="str">
        <f t="shared" si="2"/>
        <v/>
      </c>
      <c r="P20" s="89"/>
      <c r="Q20" s="90"/>
      <c r="R20" s="91"/>
      <c r="S20" s="91"/>
      <c r="T20" s="92"/>
      <c r="U20" s="95"/>
      <c r="V20" s="138" t="str">
        <f t="shared" si="3"/>
        <v/>
      </c>
      <c r="W20" s="138" t="str">
        <f t="shared" si="4"/>
        <v xml:space="preserve"> []</v>
      </c>
    </row>
    <row r="21" spans="1:23" ht="33.75" customHeight="1" x14ac:dyDescent="0.25">
      <c r="A21" s="82"/>
      <c r="B21" s="88"/>
      <c r="C21" s="82"/>
      <c r="D21" s="82"/>
      <c r="E21" s="143"/>
      <c r="F21" s="143"/>
      <c r="G21" s="139"/>
      <c r="H21" s="139"/>
      <c r="I21" s="139"/>
      <c r="J21" s="132"/>
      <c r="K21" s="132"/>
      <c r="L21" s="135" t="str">
        <f t="shared" si="0"/>
        <v/>
      </c>
      <c r="M21" s="135" t="str">
        <f>IF(ISERROR(VLOOKUP(D21,'Liste de valeurs'!$F$16:$G$17,2,FALSE)),"",VLOOKUP(D21,'Liste de valeurs'!$F$16:$G$17,2,FALSE))</f>
        <v/>
      </c>
      <c r="N21" s="135" t="str">
        <f t="shared" si="1"/>
        <v/>
      </c>
      <c r="O21" s="135" t="str">
        <f t="shared" si="2"/>
        <v/>
      </c>
      <c r="P21" s="89"/>
      <c r="Q21" s="90"/>
      <c r="R21" s="91"/>
      <c r="S21" s="91"/>
      <c r="T21" s="92"/>
      <c r="U21" s="95"/>
      <c r="V21" s="138" t="str">
        <f t="shared" si="3"/>
        <v/>
      </c>
      <c r="W21" s="138" t="str">
        <f t="shared" si="4"/>
        <v xml:space="preserve"> []</v>
      </c>
    </row>
    <row r="22" spans="1:23" ht="33.75" customHeight="1" x14ac:dyDescent="0.25">
      <c r="A22" s="82"/>
      <c r="B22" s="88"/>
      <c r="C22" s="82"/>
      <c r="D22" s="82"/>
      <c r="E22" s="143"/>
      <c r="F22" s="143"/>
      <c r="G22" s="139"/>
      <c r="H22" s="139"/>
      <c r="I22" s="139"/>
      <c r="J22" s="132"/>
      <c r="K22" s="132"/>
      <c r="L22" s="135" t="str">
        <f t="shared" si="0"/>
        <v/>
      </c>
      <c r="M22" s="135" t="str">
        <f>IF(ISERROR(VLOOKUP(D22,'Liste de valeurs'!$F$16:$G$17,2,FALSE)),"",VLOOKUP(D22,'Liste de valeurs'!$F$16:$G$17,2,FALSE))</f>
        <v/>
      </c>
      <c r="N22" s="135" t="str">
        <f t="shared" si="1"/>
        <v/>
      </c>
      <c r="O22" s="135" t="str">
        <f t="shared" si="2"/>
        <v/>
      </c>
      <c r="P22" s="89"/>
      <c r="Q22" s="90"/>
      <c r="R22" s="91"/>
      <c r="S22" s="91"/>
      <c r="T22" s="92"/>
      <c r="U22" s="95"/>
      <c r="V22" s="138" t="str">
        <f t="shared" si="3"/>
        <v/>
      </c>
      <c r="W22" s="138" t="str">
        <f t="shared" si="4"/>
        <v xml:space="preserve"> []</v>
      </c>
    </row>
    <row r="23" spans="1:23" ht="33.75" customHeight="1" x14ac:dyDescent="0.25">
      <c r="A23" s="82"/>
      <c r="B23" s="88"/>
      <c r="C23" s="82"/>
      <c r="D23" s="82"/>
      <c r="E23" s="143"/>
      <c r="F23" s="143"/>
      <c r="G23" s="139"/>
      <c r="H23" s="139"/>
      <c r="I23" s="139"/>
      <c r="J23" s="132"/>
      <c r="K23" s="132"/>
      <c r="L23" s="135" t="str">
        <f t="shared" si="0"/>
        <v/>
      </c>
      <c r="M23" s="135" t="str">
        <f>IF(ISERROR(VLOOKUP(D23,'Liste de valeurs'!$F$16:$G$17,2,FALSE)),"",VLOOKUP(D23,'Liste de valeurs'!$F$16:$G$17,2,FALSE))</f>
        <v/>
      </c>
      <c r="N23" s="135" t="str">
        <f t="shared" si="1"/>
        <v/>
      </c>
      <c r="O23" s="135" t="str">
        <f t="shared" si="2"/>
        <v/>
      </c>
      <c r="P23" s="89"/>
      <c r="Q23" s="90"/>
      <c r="R23" s="91"/>
      <c r="S23" s="91"/>
      <c r="T23" s="92"/>
      <c r="U23" s="95"/>
      <c r="V23" s="138" t="str">
        <f t="shared" si="3"/>
        <v/>
      </c>
      <c r="W23" s="138" t="str">
        <f t="shared" si="4"/>
        <v xml:space="preserve"> []</v>
      </c>
    </row>
    <row r="24" spans="1:23" ht="33.75" customHeight="1" x14ac:dyDescent="0.25">
      <c r="A24" s="82"/>
      <c r="B24" s="88"/>
      <c r="C24" s="82"/>
      <c r="D24" s="82"/>
      <c r="E24" s="143"/>
      <c r="F24" s="143"/>
      <c r="G24" s="139"/>
      <c r="H24" s="139"/>
      <c r="I24" s="139"/>
      <c r="J24" s="132"/>
      <c r="K24" s="132"/>
      <c r="L24" s="135" t="str">
        <f t="shared" si="0"/>
        <v/>
      </c>
      <c r="M24" s="135" t="str">
        <f>IF(ISERROR(VLOOKUP(D24,'Liste de valeurs'!$F$16:$G$17,2,FALSE)),"",VLOOKUP(D24,'Liste de valeurs'!$F$16:$G$17,2,FALSE))</f>
        <v/>
      </c>
      <c r="N24" s="135" t="str">
        <f t="shared" si="1"/>
        <v/>
      </c>
      <c r="O24" s="135" t="str">
        <f t="shared" si="2"/>
        <v/>
      </c>
      <c r="P24" s="89"/>
      <c r="Q24" s="90"/>
      <c r="R24" s="91"/>
      <c r="S24" s="91"/>
      <c r="T24" s="92"/>
      <c r="U24" s="95"/>
      <c r="V24" s="138" t="str">
        <f t="shared" si="3"/>
        <v/>
      </c>
      <c r="W24" s="138" t="str">
        <f t="shared" si="4"/>
        <v xml:space="preserve"> []</v>
      </c>
    </row>
    <row r="25" spans="1:23" ht="33.75" customHeight="1" x14ac:dyDescent="0.25">
      <c r="A25" s="82"/>
      <c r="B25" s="88"/>
      <c r="C25" s="82"/>
      <c r="D25" s="82"/>
      <c r="E25" s="143"/>
      <c r="F25" s="143"/>
      <c r="G25" s="139"/>
      <c r="H25" s="139"/>
      <c r="I25" s="139"/>
      <c r="J25" s="132"/>
      <c r="K25" s="132"/>
      <c r="L25" s="135" t="str">
        <f t="shared" si="0"/>
        <v/>
      </c>
      <c r="M25" s="135" t="str">
        <f>IF(ISERROR(VLOOKUP(D25,'Liste de valeurs'!$F$16:$G$17,2,FALSE)),"",VLOOKUP(D25,'Liste de valeurs'!$F$16:$G$17,2,FALSE))</f>
        <v/>
      </c>
      <c r="N25" s="135" t="str">
        <f t="shared" si="1"/>
        <v/>
      </c>
      <c r="O25" s="135" t="str">
        <f t="shared" si="2"/>
        <v/>
      </c>
      <c r="P25" s="89"/>
      <c r="Q25" s="90"/>
      <c r="R25" s="91"/>
      <c r="S25" s="91"/>
      <c r="T25" s="92"/>
      <c r="U25" s="95"/>
      <c r="V25" s="138" t="str">
        <f t="shared" si="3"/>
        <v/>
      </c>
      <c r="W25" s="138" t="str">
        <f t="shared" si="4"/>
        <v xml:space="preserve"> []</v>
      </c>
    </row>
    <row r="26" spans="1:23" ht="33.75" customHeight="1" x14ac:dyDescent="0.25">
      <c r="A26" s="82"/>
      <c r="B26" s="88"/>
      <c r="C26" s="82"/>
      <c r="D26" s="82"/>
      <c r="E26" s="143"/>
      <c r="F26" s="143"/>
      <c r="G26" s="139"/>
      <c r="H26" s="139"/>
      <c r="I26" s="139"/>
      <c r="J26" s="132"/>
      <c r="K26" s="132"/>
      <c r="L26" s="135" t="str">
        <f t="shared" si="0"/>
        <v/>
      </c>
      <c r="M26" s="135" t="str">
        <f>IF(ISERROR(VLOOKUP(D26,'Liste de valeurs'!$F$16:$G$17,2,FALSE)),"",VLOOKUP(D26,'Liste de valeurs'!$F$16:$G$17,2,FALSE))</f>
        <v/>
      </c>
      <c r="N26" s="135" t="str">
        <f t="shared" si="1"/>
        <v/>
      </c>
      <c r="O26" s="135" t="str">
        <f t="shared" si="2"/>
        <v/>
      </c>
      <c r="P26" s="89"/>
      <c r="Q26" s="90"/>
      <c r="R26" s="91"/>
      <c r="S26" s="91"/>
      <c r="T26" s="92"/>
      <c r="U26" s="95"/>
      <c r="V26" s="138" t="str">
        <f t="shared" si="3"/>
        <v/>
      </c>
      <c r="W26" s="138" t="str">
        <f t="shared" si="4"/>
        <v xml:space="preserve"> []</v>
      </c>
    </row>
    <row r="27" spans="1:23" ht="33.75" customHeight="1" x14ac:dyDescent="0.25">
      <c r="A27" s="82"/>
      <c r="B27" s="88"/>
      <c r="C27" s="82"/>
      <c r="D27" s="82"/>
      <c r="E27" s="143"/>
      <c r="F27" s="143"/>
      <c r="G27" s="139"/>
      <c r="H27" s="139"/>
      <c r="I27" s="139"/>
      <c r="J27" s="132"/>
      <c r="K27" s="132"/>
      <c r="L27" s="135" t="str">
        <f t="shared" si="0"/>
        <v/>
      </c>
      <c r="M27" s="135" t="str">
        <f>IF(ISERROR(VLOOKUP(D27,'Liste de valeurs'!$F$16:$G$17,2,FALSE)),"",VLOOKUP(D27,'Liste de valeurs'!$F$16:$G$17,2,FALSE))</f>
        <v/>
      </c>
      <c r="N27" s="135" t="str">
        <f t="shared" si="1"/>
        <v/>
      </c>
      <c r="O27" s="135" t="str">
        <f t="shared" si="2"/>
        <v/>
      </c>
      <c r="P27" s="89"/>
      <c r="Q27" s="90"/>
      <c r="R27" s="91"/>
      <c r="S27" s="91"/>
      <c r="T27" s="92"/>
      <c r="U27" s="95"/>
      <c r="V27" s="138" t="str">
        <f t="shared" si="3"/>
        <v/>
      </c>
      <c r="W27" s="138" t="str">
        <f t="shared" si="4"/>
        <v xml:space="preserve"> []</v>
      </c>
    </row>
    <row r="28" spans="1:23" ht="33.75" customHeight="1" x14ac:dyDescent="0.25">
      <c r="A28" s="82"/>
      <c r="B28" s="88"/>
      <c r="C28" s="82"/>
      <c r="D28" s="82"/>
      <c r="E28" s="143"/>
      <c r="F28" s="143"/>
      <c r="G28" s="139"/>
      <c r="H28" s="139"/>
      <c r="I28" s="139"/>
      <c r="J28" s="132"/>
      <c r="K28" s="132"/>
      <c r="L28" s="135" t="str">
        <f t="shared" si="0"/>
        <v/>
      </c>
      <c r="M28" s="135" t="str">
        <f>IF(ISERROR(VLOOKUP(D28,'Liste de valeurs'!$F$16:$G$17,2,FALSE)),"",VLOOKUP(D28,'Liste de valeurs'!$F$16:$G$17,2,FALSE))</f>
        <v/>
      </c>
      <c r="N28" s="135" t="str">
        <f t="shared" si="1"/>
        <v/>
      </c>
      <c r="O28" s="135" t="str">
        <f t="shared" si="2"/>
        <v/>
      </c>
      <c r="P28" s="89"/>
      <c r="Q28" s="90"/>
      <c r="R28" s="91"/>
      <c r="S28" s="91"/>
      <c r="T28" s="92"/>
      <c r="U28" s="95"/>
      <c r="V28" s="138" t="str">
        <f t="shared" si="3"/>
        <v/>
      </c>
      <c r="W28" s="138" t="str">
        <f t="shared" si="4"/>
        <v xml:space="preserve"> []</v>
      </c>
    </row>
    <row r="29" spans="1:23" ht="33.75" customHeight="1" x14ac:dyDescent="0.25">
      <c r="A29" s="82"/>
      <c r="B29" s="88"/>
      <c r="C29" s="82"/>
      <c r="D29" s="82"/>
      <c r="E29" s="143"/>
      <c r="F29" s="143"/>
      <c r="G29" s="139"/>
      <c r="H29" s="139"/>
      <c r="I29" s="139"/>
      <c r="J29" s="132"/>
      <c r="K29" s="132"/>
      <c r="L29" s="135" t="str">
        <f t="shared" si="0"/>
        <v/>
      </c>
      <c r="M29" s="135" t="str">
        <f>IF(ISERROR(VLOOKUP(D29,'Liste de valeurs'!$F$16:$G$17,2,FALSE)),"",VLOOKUP(D29,'Liste de valeurs'!$F$16:$G$17,2,FALSE))</f>
        <v/>
      </c>
      <c r="N29" s="135" t="str">
        <f t="shared" si="1"/>
        <v/>
      </c>
      <c r="O29" s="135" t="str">
        <f t="shared" si="2"/>
        <v/>
      </c>
      <c r="P29" s="89"/>
      <c r="Q29" s="90"/>
      <c r="R29" s="91"/>
      <c r="S29" s="91"/>
      <c r="T29" s="92"/>
      <c r="U29" s="95"/>
      <c r="V29" s="138" t="str">
        <f t="shared" si="3"/>
        <v/>
      </c>
      <c r="W29" s="138" t="str">
        <f t="shared" si="4"/>
        <v xml:space="preserve"> []</v>
      </c>
    </row>
    <row r="30" spans="1:23" ht="33.75" customHeight="1" x14ac:dyDescent="0.25">
      <c r="A30" s="82"/>
      <c r="B30" s="88"/>
      <c r="C30" s="82"/>
      <c r="D30" s="82"/>
      <c r="E30" s="143"/>
      <c r="F30" s="143"/>
      <c r="G30" s="139"/>
      <c r="H30" s="139"/>
      <c r="I30" s="139"/>
      <c r="J30" s="132"/>
      <c r="K30" s="132"/>
      <c r="L30" s="135" t="str">
        <f t="shared" si="0"/>
        <v/>
      </c>
      <c r="M30" s="135" t="str">
        <f>IF(ISERROR(VLOOKUP(D30,'Liste de valeurs'!$F$16:$G$17,2,FALSE)),"",VLOOKUP(D30,'Liste de valeurs'!$F$16:$G$17,2,FALSE))</f>
        <v/>
      </c>
      <c r="N30" s="135" t="str">
        <f t="shared" si="1"/>
        <v/>
      </c>
      <c r="O30" s="135" t="str">
        <f t="shared" si="2"/>
        <v/>
      </c>
      <c r="P30" s="89"/>
      <c r="Q30" s="90"/>
      <c r="R30" s="91"/>
      <c r="S30" s="91"/>
      <c r="T30" s="92"/>
      <c r="U30" s="95"/>
      <c r="V30" s="138" t="str">
        <f t="shared" si="3"/>
        <v/>
      </c>
      <c r="W30" s="138" t="str">
        <f t="shared" si="4"/>
        <v xml:space="preserve"> []</v>
      </c>
    </row>
    <row r="31" spans="1:23" ht="33.75" customHeight="1" x14ac:dyDescent="0.25">
      <c r="A31" s="82"/>
      <c r="B31" s="88"/>
      <c r="C31" s="82"/>
      <c r="D31" s="82"/>
      <c r="E31" s="143"/>
      <c r="F31" s="143"/>
      <c r="G31" s="139"/>
      <c r="H31" s="139"/>
      <c r="I31" s="139"/>
      <c r="J31" s="132"/>
      <c r="K31" s="132"/>
      <c r="L31" s="135" t="str">
        <f t="shared" si="0"/>
        <v/>
      </c>
      <c r="M31" s="135" t="str">
        <f>IF(ISERROR(VLOOKUP(D31,'Liste de valeurs'!$F$16:$G$17,2,FALSE)),"",VLOOKUP(D31,'Liste de valeurs'!$F$16:$G$17,2,FALSE))</f>
        <v/>
      </c>
      <c r="N31" s="135" t="str">
        <f t="shared" si="1"/>
        <v/>
      </c>
      <c r="O31" s="135" t="str">
        <f t="shared" si="2"/>
        <v/>
      </c>
      <c r="P31" s="89"/>
      <c r="Q31" s="90"/>
      <c r="R31" s="91"/>
      <c r="S31" s="91"/>
      <c r="T31" s="92"/>
      <c r="U31" s="95"/>
      <c r="V31" s="138" t="str">
        <f t="shared" si="3"/>
        <v/>
      </c>
      <c r="W31" s="138" t="str">
        <f t="shared" si="4"/>
        <v xml:space="preserve"> []</v>
      </c>
    </row>
    <row r="32" spans="1:23" ht="33.75" customHeight="1" x14ac:dyDescent="0.25">
      <c r="A32" s="82"/>
      <c r="B32" s="88"/>
      <c r="C32" s="82"/>
      <c r="D32" s="82"/>
      <c r="E32" s="143"/>
      <c r="F32" s="143"/>
      <c r="G32" s="139"/>
      <c r="H32" s="139"/>
      <c r="I32" s="139"/>
      <c r="J32" s="132"/>
      <c r="K32" s="132"/>
      <c r="L32" s="135" t="str">
        <f t="shared" si="0"/>
        <v/>
      </c>
      <c r="M32" s="135" t="str">
        <f>IF(ISERROR(VLOOKUP(D32,'Liste de valeurs'!$F$16:$G$17,2,FALSE)),"",VLOOKUP(D32,'Liste de valeurs'!$F$16:$G$17,2,FALSE))</f>
        <v/>
      </c>
      <c r="N32" s="135" t="str">
        <f t="shared" si="1"/>
        <v/>
      </c>
      <c r="O32" s="135" t="str">
        <f t="shared" si="2"/>
        <v/>
      </c>
      <c r="P32" s="89"/>
      <c r="Q32" s="90"/>
      <c r="R32" s="91"/>
      <c r="S32" s="91"/>
      <c r="T32" s="92"/>
      <c r="U32" s="95"/>
      <c r="V32" s="138" t="str">
        <f t="shared" si="3"/>
        <v/>
      </c>
      <c r="W32" s="138" t="str">
        <f t="shared" si="4"/>
        <v xml:space="preserve"> []</v>
      </c>
    </row>
    <row r="33" spans="1:23" ht="33.75" customHeight="1" x14ac:dyDescent="0.25">
      <c r="A33" s="82"/>
      <c r="B33" s="88"/>
      <c r="C33" s="82"/>
      <c r="D33" s="82"/>
      <c r="E33" s="143"/>
      <c r="F33" s="143"/>
      <c r="G33" s="139"/>
      <c r="H33" s="139"/>
      <c r="I33" s="139"/>
      <c r="J33" s="132"/>
      <c r="K33" s="132"/>
      <c r="L33" s="135" t="str">
        <f t="shared" si="0"/>
        <v/>
      </c>
      <c r="M33" s="135" t="str">
        <f>IF(ISERROR(VLOOKUP(D33,'Liste de valeurs'!$F$16:$G$17,2,FALSE)),"",VLOOKUP(D33,'Liste de valeurs'!$F$16:$G$17,2,FALSE))</f>
        <v/>
      </c>
      <c r="N33" s="135" t="str">
        <f t="shared" si="1"/>
        <v/>
      </c>
      <c r="O33" s="135" t="str">
        <f t="shared" si="2"/>
        <v/>
      </c>
      <c r="P33" s="89"/>
      <c r="Q33" s="90"/>
      <c r="R33" s="91"/>
      <c r="S33" s="91"/>
      <c r="T33" s="92"/>
      <c r="U33" s="95"/>
      <c r="V33" s="138" t="str">
        <f t="shared" si="3"/>
        <v/>
      </c>
      <c r="W33" s="138" t="str">
        <f t="shared" si="4"/>
        <v xml:space="preserve"> []</v>
      </c>
    </row>
    <row r="34" spans="1:23" ht="33.75" customHeight="1" x14ac:dyDescent="0.25">
      <c r="A34" s="82"/>
      <c r="B34" s="88"/>
      <c r="C34" s="82"/>
      <c r="D34" s="82"/>
      <c r="E34" s="143"/>
      <c r="F34" s="143"/>
      <c r="G34" s="139"/>
      <c r="H34" s="139"/>
      <c r="I34" s="139"/>
      <c r="J34" s="132"/>
      <c r="K34" s="132"/>
      <c r="L34" s="135" t="str">
        <f t="shared" si="0"/>
        <v/>
      </c>
      <c r="M34" s="135" t="str">
        <f>IF(ISERROR(VLOOKUP(D34,'Liste de valeurs'!$F$16:$G$17,2,FALSE)),"",VLOOKUP(D34,'Liste de valeurs'!$F$16:$G$17,2,FALSE))</f>
        <v/>
      </c>
      <c r="N34" s="135" t="str">
        <f t="shared" si="1"/>
        <v/>
      </c>
      <c r="O34" s="135" t="str">
        <f t="shared" si="2"/>
        <v/>
      </c>
      <c r="P34" s="89"/>
      <c r="Q34" s="90"/>
      <c r="R34" s="91"/>
      <c r="S34" s="91"/>
      <c r="T34" s="92"/>
      <c r="U34" s="95"/>
      <c r="V34" s="138" t="str">
        <f t="shared" si="3"/>
        <v/>
      </c>
      <c r="W34" s="138" t="str">
        <f t="shared" si="4"/>
        <v xml:space="preserve"> []</v>
      </c>
    </row>
    <row r="35" spans="1:23" ht="33.75" customHeight="1" x14ac:dyDescent="0.25">
      <c r="A35" s="82"/>
      <c r="B35" s="88"/>
      <c r="C35" s="82"/>
      <c r="D35" s="82"/>
      <c r="E35" s="143"/>
      <c r="F35" s="143"/>
      <c r="G35" s="139"/>
      <c r="H35" s="139"/>
      <c r="I35" s="139"/>
      <c r="J35" s="132"/>
      <c r="K35" s="132"/>
      <c r="L35" s="135" t="str">
        <f t="shared" si="0"/>
        <v/>
      </c>
      <c r="M35" s="135" t="str">
        <f>IF(ISERROR(VLOOKUP(D35,'Liste de valeurs'!$F$16:$G$17,2,FALSE)),"",VLOOKUP(D35,'Liste de valeurs'!$F$16:$G$17,2,FALSE))</f>
        <v/>
      </c>
      <c r="N35" s="135" t="str">
        <f t="shared" si="1"/>
        <v/>
      </c>
      <c r="O35" s="135" t="str">
        <f t="shared" si="2"/>
        <v/>
      </c>
      <c r="P35" s="89"/>
      <c r="Q35" s="90"/>
      <c r="R35" s="91"/>
      <c r="S35" s="91"/>
      <c r="T35" s="92"/>
      <c r="U35" s="95"/>
      <c r="V35" s="138" t="str">
        <f t="shared" si="3"/>
        <v/>
      </c>
      <c r="W35" s="138" t="str">
        <f t="shared" si="4"/>
        <v xml:space="preserve"> []</v>
      </c>
    </row>
    <row r="36" spans="1:23" ht="33.75" customHeight="1" x14ac:dyDescent="0.25">
      <c r="A36" s="82"/>
      <c r="B36" s="88"/>
      <c r="C36" s="82"/>
      <c r="D36" s="82"/>
      <c r="E36" s="143"/>
      <c r="F36" s="143"/>
      <c r="G36" s="139"/>
      <c r="H36" s="139"/>
      <c r="I36" s="139"/>
      <c r="J36" s="132"/>
      <c r="K36" s="132"/>
      <c r="L36" s="135" t="str">
        <f t="shared" si="0"/>
        <v/>
      </c>
      <c r="M36" s="135" t="str">
        <f>IF(ISERROR(VLOOKUP(D36,'Liste de valeurs'!$F$16:$G$17,2,FALSE)),"",VLOOKUP(D36,'Liste de valeurs'!$F$16:$G$17,2,FALSE))</f>
        <v/>
      </c>
      <c r="N36" s="135" t="str">
        <f t="shared" si="1"/>
        <v/>
      </c>
      <c r="O36" s="135" t="str">
        <f t="shared" si="2"/>
        <v/>
      </c>
      <c r="P36" s="89"/>
      <c r="Q36" s="90"/>
      <c r="R36" s="91"/>
      <c r="S36" s="91"/>
      <c r="T36" s="92"/>
      <c r="U36" s="95"/>
      <c r="V36" s="138" t="str">
        <f t="shared" si="3"/>
        <v/>
      </c>
      <c r="W36" s="138" t="str">
        <f t="shared" si="4"/>
        <v xml:space="preserve"> []</v>
      </c>
    </row>
    <row r="37" spans="1:23" ht="33.75" customHeight="1" x14ac:dyDescent="0.25">
      <c r="A37" s="82"/>
      <c r="B37" s="88"/>
      <c r="C37" s="82"/>
      <c r="D37" s="82"/>
      <c r="E37" s="143"/>
      <c r="F37" s="143"/>
      <c r="G37" s="139"/>
      <c r="H37" s="139"/>
      <c r="I37" s="139"/>
      <c r="J37" s="132"/>
      <c r="K37" s="132"/>
      <c r="L37" s="135" t="str">
        <f t="shared" si="0"/>
        <v/>
      </c>
      <c r="M37" s="135" t="str">
        <f>IF(ISERROR(VLOOKUP(D37,'Liste de valeurs'!$F$16:$G$17,2,FALSE)),"",VLOOKUP(D37,'Liste de valeurs'!$F$16:$G$17,2,FALSE))</f>
        <v/>
      </c>
      <c r="N37" s="135" t="str">
        <f t="shared" si="1"/>
        <v/>
      </c>
      <c r="O37" s="135" t="str">
        <f t="shared" si="2"/>
        <v/>
      </c>
      <c r="P37" s="89"/>
      <c r="Q37" s="90"/>
      <c r="R37" s="91"/>
      <c r="S37" s="91"/>
      <c r="T37" s="92"/>
      <c r="U37" s="95"/>
      <c r="V37" s="138" t="str">
        <f t="shared" si="3"/>
        <v/>
      </c>
      <c r="W37" s="138" t="str">
        <f t="shared" si="4"/>
        <v xml:space="preserve"> []</v>
      </c>
    </row>
    <row r="38" spans="1:23" ht="33.75" customHeight="1" x14ac:dyDescent="0.25">
      <c r="A38" s="82"/>
      <c r="B38" s="88"/>
      <c r="C38" s="82"/>
      <c r="D38" s="82"/>
      <c r="E38" s="143"/>
      <c r="F38" s="143"/>
      <c r="G38" s="139"/>
      <c r="H38" s="139"/>
      <c r="I38" s="139"/>
      <c r="J38" s="132"/>
      <c r="K38" s="132"/>
      <c r="L38" s="135" t="str">
        <f t="shared" si="0"/>
        <v/>
      </c>
      <c r="M38" s="135" t="str">
        <f>IF(ISERROR(VLOOKUP(D38,'Liste de valeurs'!$F$16:$G$17,2,FALSE)),"",VLOOKUP(D38,'Liste de valeurs'!$F$16:$G$17,2,FALSE))</f>
        <v/>
      </c>
      <c r="N38" s="135" t="str">
        <f t="shared" si="1"/>
        <v/>
      </c>
      <c r="O38" s="135" t="str">
        <f t="shared" si="2"/>
        <v/>
      </c>
      <c r="P38" s="89"/>
      <c r="Q38" s="90"/>
      <c r="R38" s="91"/>
      <c r="S38" s="91"/>
      <c r="T38" s="92"/>
      <c r="U38" s="95"/>
      <c r="V38" s="138" t="str">
        <f t="shared" si="3"/>
        <v/>
      </c>
      <c r="W38" s="138" t="str">
        <f t="shared" si="4"/>
        <v xml:space="preserve"> []</v>
      </c>
    </row>
    <row r="39" spans="1:23" ht="33.75" customHeight="1" x14ac:dyDescent="0.25">
      <c r="A39" s="82"/>
      <c r="B39" s="88"/>
      <c r="C39" s="82"/>
      <c r="D39" s="82"/>
      <c r="E39" s="143"/>
      <c r="F39" s="143"/>
      <c r="G39" s="139"/>
      <c r="H39" s="139"/>
      <c r="I39" s="139"/>
      <c r="J39" s="132"/>
      <c r="K39" s="132"/>
      <c r="L39" s="135" t="str">
        <f t="shared" si="0"/>
        <v/>
      </c>
      <c r="M39" s="135" t="str">
        <f>IF(ISERROR(VLOOKUP(D39,'Liste de valeurs'!$F$16:$G$17,2,FALSE)),"",VLOOKUP(D39,'Liste de valeurs'!$F$16:$G$17,2,FALSE))</f>
        <v/>
      </c>
      <c r="N39" s="135" t="str">
        <f t="shared" si="1"/>
        <v/>
      </c>
      <c r="O39" s="135" t="str">
        <f t="shared" si="2"/>
        <v/>
      </c>
      <c r="P39" s="89"/>
      <c r="Q39" s="90"/>
      <c r="R39" s="91"/>
      <c r="S39" s="91"/>
      <c r="T39" s="92"/>
      <c r="U39" s="95"/>
      <c r="V39" s="138" t="str">
        <f t="shared" si="3"/>
        <v/>
      </c>
      <c r="W39" s="138" t="str">
        <f t="shared" si="4"/>
        <v xml:space="preserve"> []</v>
      </c>
    </row>
    <row r="40" spans="1:23" ht="33.75" customHeight="1" x14ac:dyDescent="0.25">
      <c r="A40" s="82"/>
      <c r="B40" s="88"/>
      <c r="C40" s="82"/>
      <c r="D40" s="82"/>
      <c r="E40" s="143"/>
      <c r="F40" s="143"/>
      <c r="G40" s="139"/>
      <c r="H40" s="139"/>
      <c r="I40" s="139"/>
      <c r="J40" s="132"/>
      <c r="K40" s="132"/>
      <c r="L40" s="135" t="str">
        <f t="shared" si="0"/>
        <v/>
      </c>
      <c r="M40" s="135" t="str">
        <f>IF(ISERROR(VLOOKUP(D40,'Liste de valeurs'!$F$16:$G$17,2,FALSE)),"",VLOOKUP(D40,'Liste de valeurs'!$F$16:$G$17,2,FALSE))</f>
        <v/>
      </c>
      <c r="N40" s="135" t="str">
        <f t="shared" si="1"/>
        <v/>
      </c>
      <c r="O40" s="135" t="str">
        <f t="shared" si="2"/>
        <v/>
      </c>
      <c r="P40" s="89"/>
      <c r="Q40" s="90"/>
      <c r="R40" s="91"/>
      <c r="S40" s="91"/>
      <c r="T40" s="92"/>
      <c r="U40" s="95"/>
      <c r="V40" s="138" t="str">
        <f t="shared" si="3"/>
        <v/>
      </c>
      <c r="W40" s="138" t="str">
        <f t="shared" si="4"/>
        <v xml:space="preserve"> []</v>
      </c>
    </row>
    <row r="41" spans="1:23" ht="33.75" customHeight="1" x14ac:dyDescent="0.25">
      <c r="A41" s="82"/>
      <c r="B41" s="88"/>
      <c r="C41" s="82"/>
      <c r="D41" s="82"/>
      <c r="E41" s="143"/>
      <c r="F41" s="143"/>
      <c r="G41" s="139"/>
      <c r="H41" s="139"/>
      <c r="I41" s="139"/>
      <c r="J41" s="132"/>
      <c r="K41" s="132"/>
      <c r="L41" s="135" t="str">
        <f t="shared" si="0"/>
        <v/>
      </c>
      <c r="M41" s="135" t="str">
        <f>IF(ISERROR(VLOOKUP(D41,'Liste de valeurs'!$F$16:$G$17,2,FALSE)),"",VLOOKUP(D41,'Liste de valeurs'!$F$16:$G$17,2,FALSE))</f>
        <v/>
      </c>
      <c r="N41" s="135" t="str">
        <f t="shared" si="1"/>
        <v/>
      </c>
      <c r="O41" s="135" t="str">
        <f t="shared" si="2"/>
        <v/>
      </c>
      <c r="P41" s="89"/>
      <c r="Q41" s="90"/>
      <c r="R41" s="91"/>
      <c r="S41" s="91"/>
      <c r="T41" s="92"/>
      <c r="U41" s="95"/>
      <c r="V41" s="138" t="str">
        <f t="shared" si="3"/>
        <v/>
      </c>
      <c r="W41" s="138" t="str">
        <f t="shared" si="4"/>
        <v xml:space="preserve"> []</v>
      </c>
    </row>
    <row r="42" spans="1:23" ht="33.75" customHeight="1" x14ac:dyDescent="0.25">
      <c r="A42" s="82"/>
      <c r="B42" s="88"/>
      <c r="C42" s="82"/>
      <c r="D42" s="82"/>
      <c r="E42" s="143"/>
      <c r="F42" s="143"/>
      <c r="G42" s="139"/>
      <c r="H42" s="139"/>
      <c r="I42" s="139"/>
      <c r="J42" s="132"/>
      <c r="K42" s="132"/>
      <c r="L42" s="135" t="str">
        <f t="shared" si="0"/>
        <v/>
      </c>
      <c r="M42" s="135" t="str">
        <f>IF(ISERROR(VLOOKUP(D42,'Liste de valeurs'!$F$16:$G$17,2,FALSE)),"",VLOOKUP(D42,'Liste de valeurs'!$F$16:$G$17,2,FALSE))</f>
        <v/>
      </c>
      <c r="N42" s="135" t="str">
        <f t="shared" si="1"/>
        <v/>
      </c>
      <c r="O42" s="135" t="str">
        <f t="shared" si="2"/>
        <v/>
      </c>
      <c r="P42" s="89"/>
      <c r="Q42" s="90"/>
      <c r="R42" s="91"/>
      <c r="S42" s="91"/>
      <c r="T42" s="92"/>
      <c r="U42" s="95"/>
      <c r="V42" s="138" t="str">
        <f t="shared" si="3"/>
        <v/>
      </c>
      <c r="W42" s="138" t="str">
        <f t="shared" si="4"/>
        <v xml:space="preserve"> []</v>
      </c>
    </row>
    <row r="43" spans="1:23" ht="33.75" customHeight="1" x14ac:dyDescent="0.25">
      <c r="A43" s="82"/>
      <c r="B43" s="88"/>
      <c r="C43" s="82"/>
      <c r="D43" s="82"/>
      <c r="E43" s="143"/>
      <c r="F43" s="143"/>
      <c r="G43" s="139"/>
      <c r="H43" s="139"/>
      <c r="I43" s="139"/>
      <c r="J43" s="132"/>
      <c r="K43" s="132"/>
      <c r="L43" s="135" t="str">
        <f t="shared" si="0"/>
        <v/>
      </c>
      <c r="M43" s="135" t="str">
        <f>IF(ISERROR(VLOOKUP(D43,'Liste de valeurs'!$F$16:$G$17,2,FALSE)),"",VLOOKUP(D43,'Liste de valeurs'!$F$16:$G$17,2,FALSE))</f>
        <v/>
      </c>
      <c r="N43" s="135" t="str">
        <f t="shared" si="1"/>
        <v/>
      </c>
      <c r="O43" s="135" t="str">
        <f t="shared" si="2"/>
        <v/>
      </c>
      <c r="P43" s="89"/>
      <c r="Q43" s="90"/>
      <c r="R43" s="91"/>
      <c r="S43" s="91"/>
      <c r="T43" s="92"/>
      <c r="U43" s="95"/>
      <c r="V43" s="138" t="str">
        <f t="shared" si="3"/>
        <v/>
      </c>
      <c r="W43" s="138" t="str">
        <f t="shared" si="4"/>
        <v xml:space="preserve"> []</v>
      </c>
    </row>
    <row r="44" spans="1:23" ht="33.75" customHeight="1" x14ac:dyDescent="0.25">
      <c r="A44" s="82"/>
      <c r="B44" s="88"/>
      <c r="C44" s="82"/>
      <c r="D44" s="82"/>
      <c r="E44" s="143"/>
      <c r="F44" s="143"/>
      <c r="G44" s="139"/>
      <c r="H44" s="139"/>
      <c r="I44" s="139"/>
      <c r="J44" s="132"/>
      <c r="K44" s="132"/>
      <c r="L44" s="135" t="str">
        <f t="shared" si="0"/>
        <v/>
      </c>
      <c r="M44" s="135" t="str">
        <f>IF(ISERROR(VLOOKUP(D44,'Liste de valeurs'!$F$16:$G$17,2,FALSE)),"",VLOOKUP(D44,'Liste de valeurs'!$F$16:$G$17,2,FALSE))</f>
        <v/>
      </c>
      <c r="N44" s="135" t="str">
        <f t="shared" si="1"/>
        <v/>
      </c>
      <c r="O44" s="135" t="str">
        <f t="shared" si="2"/>
        <v/>
      </c>
      <c r="P44" s="89"/>
      <c r="Q44" s="90"/>
      <c r="R44" s="91"/>
      <c r="S44" s="91"/>
      <c r="T44" s="92"/>
      <c r="U44" s="95"/>
      <c r="V44" s="138" t="str">
        <f t="shared" si="3"/>
        <v/>
      </c>
      <c r="W44" s="138" t="str">
        <f t="shared" si="4"/>
        <v xml:space="preserve"> []</v>
      </c>
    </row>
    <row r="45" spans="1:23" ht="33.75" customHeight="1" x14ac:dyDescent="0.25">
      <c r="A45" s="82"/>
      <c r="B45" s="88"/>
      <c r="C45" s="82"/>
      <c r="D45" s="82"/>
      <c r="E45" s="143"/>
      <c r="F45" s="143"/>
      <c r="G45" s="139"/>
      <c r="H45" s="139"/>
      <c r="I45" s="139"/>
      <c r="J45" s="132"/>
      <c r="K45" s="132"/>
      <c r="L45" s="135" t="str">
        <f t="shared" si="0"/>
        <v/>
      </c>
      <c r="M45" s="135" t="str">
        <f>IF(ISERROR(VLOOKUP(D45,'Liste de valeurs'!$F$16:$G$17,2,FALSE)),"",VLOOKUP(D45,'Liste de valeurs'!$F$16:$G$17,2,FALSE))</f>
        <v/>
      </c>
      <c r="N45" s="135" t="str">
        <f t="shared" si="1"/>
        <v/>
      </c>
      <c r="O45" s="135" t="str">
        <f t="shared" si="2"/>
        <v/>
      </c>
      <c r="P45" s="89"/>
      <c r="Q45" s="90"/>
      <c r="R45" s="91"/>
      <c r="S45" s="91"/>
      <c r="T45" s="92"/>
      <c r="U45" s="95"/>
      <c r="V45" s="138" t="str">
        <f t="shared" si="3"/>
        <v/>
      </c>
      <c r="W45" s="138" t="str">
        <f t="shared" si="4"/>
        <v xml:space="preserve"> []</v>
      </c>
    </row>
    <row r="46" spans="1:23" ht="33.75" customHeight="1" x14ac:dyDescent="0.25">
      <c r="A46" s="82"/>
      <c r="B46" s="88"/>
      <c r="C46" s="82"/>
      <c r="D46" s="82"/>
      <c r="E46" s="143"/>
      <c r="F46" s="143"/>
      <c r="G46" s="139"/>
      <c r="H46" s="139"/>
      <c r="I46" s="139"/>
      <c r="J46" s="132"/>
      <c r="K46" s="132"/>
      <c r="L46" s="135" t="str">
        <f t="shared" si="0"/>
        <v/>
      </c>
      <c r="M46" s="135" t="str">
        <f>IF(ISERROR(VLOOKUP(D46,'Liste de valeurs'!$F$16:$G$17,2,FALSE)),"",VLOOKUP(D46,'Liste de valeurs'!$F$16:$G$17,2,FALSE))</f>
        <v/>
      </c>
      <c r="N46" s="135" t="str">
        <f t="shared" si="1"/>
        <v/>
      </c>
      <c r="O46" s="135" t="str">
        <f t="shared" si="2"/>
        <v/>
      </c>
      <c r="P46" s="89"/>
      <c r="Q46" s="90"/>
      <c r="R46" s="91"/>
      <c r="S46" s="91"/>
      <c r="T46" s="92"/>
      <c r="U46" s="95"/>
      <c r="V46" s="138" t="str">
        <f t="shared" si="3"/>
        <v/>
      </c>
      <c r="W46" s="138" t="str">
        <f t="shared" si="4"/>
        <v xml:space="preserve"> []</v>
      </c>
    </row>
    <row r="47" spans="1:23" ht="33.75" customHeight="1" x14ac:dyDescent="0.25">
      <c r="A47" s="82"/>
      <c r="B47" s="88"/>
      <c r="C47" s="82"/>
      <c r="D47" s="82"/>
      <c r="E47" s="143"/>
      <c r="F47" s="143"/>
      <c r="G47" s="139"/>
      <c r="H47" s="139"/>
      <c r="I47" s="139"/>
      <c r="J47" s="132"/>
      <c r="K47" s="132"/>
      <c r="L47" s="135" t="str">
        <f t="shared" si="0"/>
        <v/>
      </c>
      <c r="M47" s="135" t="str">
        <f>IF(ISERROR(VLOOKUP(D47,'Liste de valeurs'!$F$16:$G$17,2,FALSE)),"",VLOOKUP(D47,'Liste de valeurs'!$F$16:$G$17,2,FALSE))</f>
        <v/>
      </c>
      <c r="N47" s="135" t="str">
        <f t="shared" si="1"/>
        <v/>
      </c>
      <c r="O47" s="135" t="str">
        <f t="shared" si="2"/>
        <v/>
      </c>
      <c r="P47" s="89"/>
      <c r="Q47" s="90"/>
      <c r="R47" s="91"/>
      <c r="S47" s="91"/>
      <c r="T47" s="92"/>
      <c r="U47" s="95"/>
      <c r="V47" s="138" t="str">
        <f t="shared" si="3"/>
        <v/>
      </c>
      <c r="W47" s="138" t="str">
        <f t="shared" si="4"/>
        <v xml:space="preserve"> []</v>
      </c>
    </row>
    <row r="48" spans="1:23" ht="33.75" customHeight="1" x14ac:dyDescent="0.25">
      <c r="A48" s="82"/>
      <c r="B48" s="88"/>
      <c r="C48" s="82"/>
      <c r="D48" s="82"/>
      <c r="E48" s="143"/>
      <c r="F48" s="143"/>
      <c r="G48" s="139"/>
      <c r="H48" s="139"/>
      <c r="I48" s="139"/>
      <c r="J48" s="132"/>
      <c r="K48" s="132"/>
      <c r="L48" s="135" t="str">
        <f t="shared" si="0"/>
        <v/>
      </c>
      <c r="M48" s="135" t="str">
        <f>IF(ISERROR(VLOOKUP(D48,'Liste de valeurs'!$F$16:$G$17,2,FALSE)),"",VLOOKUP(D48,'Liste de valeurs'!$F$16:$G$17,2,FALSE))</f>
        <v/>
      </c>
      <c r="N48" s="135" t="str">
        <f t="shared" si="1"/>
        <v/>
      </c>
      <c r="O48" s="135" t="str">
        <f t="shared" si="2"/>
        <v/>
      </c>
      <c r="P48" s="89"/>
      <c r="Q48" s="90"/>
      <c r="R48" s="91"/>
      <c r="S48" s="91"/>
      <c r="T48" s="92"/>
      <c r="U48" s="95"/>
      <c r="V48" s="138" t="str">
        <f t="shared" si="3"/>
        <v/>
      </c>
      <c r="W48" s="138" t="str">
        <f t="shared" si="4"/>
        <v xml:space="preserve"> []</v>
      </c>
    </row>
    <row r="49" spans="1:23" ht="33.75" customHeight="1" x14ac:dyDescent="0.25">
      <c r="A49" s="82"/>
      <c r="B49" s="88"/>
      <c r="C49" s="82"/>
      <c r="D49" s="82"/>
      <c r="E49" s="143"/>
      <c r="F49" s="143"/>
      <c r="G49" s="139"/>
      <c r="H49" s="139"/>
      <c r="I49" s="139"/>
      <c r="J49" s="132"/>
      <c r="K49" s="132"/>
      <c r="L49" s="135" t="str">
        <f t="shared" si="0"/>
        <v/>
      </c>
      <c r="M49" s="135" t="str">
        <f>IF(ISERROR(VLOOKUP(D49,'Liste de valeurs'!$F$16:$G$17,2,FALSE)),"",VLOOKUP(D49,'Liste de valeurs'!$F$16:$G$17,2,FALSE))</f>
        <v/>
      </c>
      <c r="N49" s="135" t="str">
        <f t="shared" si="1"/>
        <v/>
      </c>
      <c r="O49" s="135" t="str">
        <f t="shared" si="2"/>
        <v/>
      </c>
      <c r="P49" s="89"/>
      <c r="Q49" s="90"/>
      <c r="R49" s="91"/>
      <c r="S49" s="91"/>
      <c r="T49" s="92"/>
      <c r="U49" s="95"/>
      <c r="V49" s="138" t="str">
        <f t="shared" si="3"/>
        <v/>
      </c>
      <c r="W49" s="138" t="str">
        <f t="shared" si="4"/>
        <v xml:space="preserve"> []</v>
      </c>
    </row>
    <row r="50" spans="1:23" ht="33.75" customHeight="1" x14ac:dyDescent="0.25">
      <c r="A50" s="82"/>
      <c r="B50" s="88"/>
      <c r="C50" s="82"/>
      <c r="D50" s="82"/>
      <c r="E50" s="143"/>
      <c r="F50" s="143"/>
      <c r="G50" s="139"/>
      <c r="H50" s="139"/>
      <c r="I50" s="139"/>
      <c r="J50" s="132"/>
      <c r="K50" s="132"/>
      <c r="L50" s="135" t="str">
        <f t="shared" si="0"/>
        <v/>
      </c>
      <c r="M50" s="135" t="str">
        <f>IF(ISERROR(VLOOKUP(D50,'Liste de valeurs'!$F$16:$G$17,2,FALSE)),"",VLOOKUP(D50,'Liste de valeurs'!$F$16:$G$17,2,FALSE))</f>
        <v/>
      </c>
      <c r="N50" s="135" t="str">
        <f t="shared" si="1"/>
        <v/>
      </c>
      <c r="O50" s="135" t="str">
        <f t="shared" si="2"/>
        <v/>
      </c>
      <c r="P50" s="89"/>
      <c r="Q50" s="90"/>
      <c r="R50" s="91"/>
      <c r="S50" s="91"/>
      <c r="T50" s="92"/>
      <c r="U50" s="95"/>
      <c r="V50" s="138" t="str">
        <f t="shared" si="3"/>
        <v/>
      </c>
      <c r="W50" s="138" t="str">
        <f t="shared" si="4"/>
        <v xml:space="preserve"> []</v>
      </c>
    </row>
    <row r="51" spans="1:23" ht="33.75" customHeight="1" x14ac:dyDescent="0.25">
      <c r="A51" s="82"/>
      <c r="B51" s="88"/>
      <c r="C51" s="82"/>
      <c r="D51" s="82"/>
      <c r="E51" s="143"/>
      <c r="F51" s="143"/>
      <c r="G51" s="139"/>
      <c r="H51" s="139"/>
      <c r="I51" s="139"/>
      <c r="J51" s="132"/>
      <c r="K51" s="132"/>
      <c r="L51" s="135" t="str">
        <f t="shared" si="0"/>
        <v/>
      </c>
      <c r="M51" s="135" t="str">
        <f>IF(ISERROR(VLOOKUP(D51,'Liste de valeurs'!$F$16:$G$17,2,FALSE)),"",VLOOKUP(D51,'Liste de valeurs'!$F$16:$G$17,2,FALSE))</f>
        <v/>
      </c>
      <c r="N51" s="135" t="str">
        <f t="shared" si="1"/>
        <v/>
      </c>
      <c r="O51" s="135" t="str">
        <f t="shared" si="2"/>
        <v/>
      </c>
      <c r="P51" s="89"/>
      <c r="Q51" s="90"/>
      <c r="R51" s="91"/>
      <c r="S51" s="91"/>
      <c r="T51" s="92"/>
      <c r="U51" s="95"/>
      <c r="V51" s="138" t="str">
        <f t="shared" si="3"/>
        <v/>
      </c>
      <c r="W51" s="138" t="str">
        <f t="shared" si="4"/>
        <v xml:space="preserve"> []</v>
      </c>
    </row>
    <row r="52" spans="1:23" ht="15.75" x14ac:dyDescent="0.25">
      <c r="A52" s="120"/>
      <c r="B52" s="120"/>
      <c r="C52" s="121"/>
      <c r="D52" s="122" t="s">
        <v>106</v>
      </c>
      <c r="E52" s="144">
        <f t="shared" ref="E52:L52" si="5">SUM(E12:E51)</f>
        <v>0</v>
      </c>
      <c r="F52" s="144">
        <f t="shared" si="5"/>
        <v>0</v>
      </c>
      <c r="G52" s="136">
        <f t="shared" si="5"/>
        <v>0</v>
      </c>
      <c r="H52" s="136">
        <f t="shared" si="5"/>
        <v>0</v>
      </c>
      <c r="I52" s="136">
        <f t="shared" si="5"/>
        <v>0</v>
      </c>
      <c r="J52" s="136">
        <f t="shared" si="5"/>
        <v>0</v>
      </c>
      <c r="K52" s="136">
        <f t="shared" si="5"/>
        <v>0</v>
      </c>
      <c r="L52" s="137">
        <f t="shared" si="5"/>
        <v>0</v>
      </c>
      <c r="M52" s="123"/>
      <c r="N52" s="137">
        <f>SUM(N12:N51)</f>
        <v>0</v>
      </c>
      <c r="O52" s="137">
        <f>SUM(O12:O51)</f>
        <v>0</v>
      </c>
      <c r="P52" s="124"/>
      <c r="Q52" s="125"/>
      <c r="R52" s="126"/>
      <c r="S52" s="126"/>
      <c r="T52" s="127"/>
      <c r="U52" s="95"/>
      <c r="V52" s="95"/>
      <c r="W52" s="95"/>
    </row>
    <row r="53" spans="1:23" x14ac:dyDescent="0.25"/>
  </sheetData>
  <sheetProtection password="C663" sheet="1" objects="1" scenarios="1" formatColumns="0" formatRows="0"/>
  <conditionalFormatting sqref="C7:C9">
    <cfRule type="containsBlanks" dxfId="5" priority="5">
      <formula>LEN(TRIM(C7))=0</formula>
    </cfRule>
  </conditionalFormatting>
  <conditionalFormatting sqref="A12">
    <cfRule type="containsBlanks" dxfId="4" priority="6">
      <formula>LEN(TRIM(A12))=0</formula>
    </cfRule>
  </conditionalFormatting>
  <conditionalFormatting sqref="O13:S13 B12:S12 N13:N51 B13:L51">
    <cfRule type="expression" dxfId="3" priority="4">
      <formula>IF(ISBLANK(B12),IF(ISBLANK($A12),0,1),0)</formula>
    </cfRule>
  </conditionalFormatting>
  <conditionalFormatting sqref="M13:M51">
    <cfRule type="expression" dxfId="2" priority="3">
      <formula>IF(ISBLANK(M13),IF(ISBLANK($A13),0,1),0)</formula>
    </cfRule>
  </conditionalFormatting>
  <conditionalFormatting sqref="O14:S51">
    <cfRule type="expression" dxfId="1" priority="2">
      <formula>IF(ISBLANK(O14),IF(ISBLANK($A14),0,1),0)</formula>
    </cfRule>
  </conditionalFormatting>
  <conditionalFormatting sqref="N4:N5">
    <cfRule type="expression" dxfId="0" priority="1">
      <formula>IF(ISBLANK(N4),IF(ISBLANK($A4),0,1),0)</formula>
    </cfRule>
  </conditionalFormatting>
  <dataValidations count="7">
    <dataValidation type="decimal" operator="greaterThanOrEqual" allowBlank="1" showInputMessage="1" showErrorMessage="1" prompt="Sasir un nombre décimal" sqref="G12:J51">
      <formula1>0</formula1>
    </dataValidation>
    <dataValidation allowBlank="1" showInputMessage="1" showErrorMessage="1" prompt="Iindiquer les principaux milieux naturels présents : par exemple, prairie, plan d'eau, boisement, roselière, etc." sqref="P12:P51"/>
    <dataValidation type="decimal" operator="greaterThan" allowBlank="1" showInputMessage="1" showErrorMessage="1" prompt="Sasir un nombre décimal" sqref="E13:E51 F13:F51">
      <formula1>0</formula1>
    </dataValidation>
    <dataValidation type="decimal" operator="greaterThanOrEqual" allowBlank="1" showInputMessage="1" showErrorMessage="1" prompt="Saisir un montant_x000a_Mettre 0 si ces frais ne font pas l'objet d'une participation financière de l'Agence" sqref="C7:C9">
      <formula1>0</formula1>
    </dataValidation>
    <dataValidation allowBlank="1" showInputMessage="1" showErrorMessage="1" promptTitle="Plusieurs valeurs possibles" prompt="Saisir Natura2000, Réserve naturelle nationale, Réserve naturelle régionale, Arrêté préfectoral protection biotope, ZNIEFF1, ZNIEFF2, Cœur de nature TVTB, Ramsar..." sqref="Q12:Q51"/>
    <dataValidation type="decimal" operator="greaterThan" allowBlank="1" showInputMessage="1" showErrorMessage="1" prompt="Saisir un nombre décimal en hectare" sqref="E12 F12">
      <formula1>0</formula1>
    </dataValidation>
    <dataValidation type="decimal" operator="greaterThan" allowBlank="1" showInputMessage="1" showErrorMessage="1" error="L'estimation doit être &gt; 0" prompt="Si estimation connue, saisir le montant ._x000a_Laisser vide sinon." sqref="K12:K51">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Utilisez la liste de valeurs">
          <x14:formula1>
            <xm:f>'Liste de valeurs'!$F$16:$F$17</xm:f>
          </x14:formula1>
          <xm:sqref>D4:D5</xm:sqref>
        </x14:dataValidation>
        <x14:dataValidation type="list" allowBlank="1" showInputMessage="1" showErrorMessage="1" promptTitle="NB : impact sur le coût-plafond" prompt="Utilisez la liste de valeurs">
          <x14:formula1>
            <xm:f>'Liste de valeurs'!$F$16:$F$17</xm:f>
          </x14:formula1>
          <xm:sqref>D12:D51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AG2"/>
  <sheetViews>
    <sheetView workbookViewId="0">
      <selection activeCell="A2" sqref="A2"/>
    </sheetView>
  </sheetViews>
  <sheetFormatPr baseColWidth="10" defaultRowHeight="15" x14ac:dyDescent="0.25"/>
  <cols>
    <col min="1" max="1" width="19.42578125" customWidth="1"/>
    <col min="7" max="7" width="13.5703125" customWidth="1"/>
    <col min="26" max="26" width="13.5703125" customWidth="1"/>
    <col min="27" max="27" width="11.7109375" customWidth="1"/>
  </cols>
  <sheetData>
    <row r="1" spans="1:33" s="11" customFormat="1" ht="17.25" customHeight="1" x14ac:dyDescent="0.25">
      <c r="A1" s="79" t="s">
        <v>73</v>
      </c>
      <c r="B1" s="79" t="s">
        <v>74</v>
      </c>
      <c r="C1" s="80" t="s">
        <v>75</v>
      </c>
      <c r="D1" s="80" t="s">
        <v>76</v>
      </c>
      <c r="E1" s="80" t="s">
        <v>77</v>
      </c>
      <c r="F1" s="80" t="s">
        <v>78</v>
      </c>
      <c r="G1" s="80" t="s">
        <v>79</v>
      </c>
      <c r="H1" s="80" t="s">
        <v>80</v>
      </c>
      <c r="I1" s="80" t="s">
        <v>81</v>
      </c>
      <c r="J1" s="80" t="s">
        <v>82</v>
      </c>
      <c r="K1" s="80" t="s">
        <v>83</v>
      </c>
      <c r="L1" s="80" t="s">
        <v>84</v>
      </c>
      <c r="M1" s="80" t="s">
        <v>85</v>
      </c>
      <c r="N1" s="80" t="s">
        <v>86</v>
      </c>
      <c r="O1" s="80" t="s">
        <v>87</v>
      </c>
      <c r="P1" s="80" t="s">
        <v>88</v>
      </c>
      <c r="Q1" s="80" t="s">
        <v>56</v>
      </c>
      <c r="R1" s="80" t="s">
        <v>57</v>
      </c>
      <c r="S1" s="81" t="s">
        <v>58</v>
      </c>
      <c r="T1" s="80" t="s">
        <v>59</v>
      </c>
      <c r="U1" s="80" t="s">
        <v>60</v>
      </c>
      <c r="V1" s="80" t="s">
        <v>61</v>
      </c>
      <c r="W1" s="80" t="s">
        <v>62</v>
      </c>
      <c r="X1" s="81" t="s">
        <v>63</v>
      </c>
      <c r="Y1" s="81" t="s">
        <v>64</v>
      </c>
      <c r="Z1" s="81" t="s">
        <v>65</v>
      </c>
      <c r="AA1" s="80" t="s">
        <v>66</v>
      </c>
      <c r="AB1" s="80" t="s">
        <v>67</v>
      </c>
      <c r="AC1" s="80" t="s">
        <v>68</v>
      </c>
      <c r="AD1" s="80" t="s">
        <v>69</v>
      </c>
      <c r="AE1" s="81" t="s">
        <v>70</v>
      </c>
      <c r="AF1" s="80" t="s">
        <v>71</v>
      </c>
      <c r="AG1" s="81" t="s">
        <v>72</v>
      </c>
    </row>
    <row r="2" spans="1:33" s="11" customFormat="1" x14ac:dyDescent="0.25">
      <c r="A2" s="39" t="s">
        <v>110</v>
      </c>
      <c r="B2" s="39" t="s">
        <v>109</v>
      </c>
      <c r="C2" s="140">
        <v>43144</v>
      </c>
      <c r="D2" s="39" t="str">
        <f ca="1">IF(ISBLANK(INDIRECT(D1)),"",INDIRECT(D1))</f>
        <v/>
      </c>
      <c r="E2" s="39" t="str">
        <f ca="1">IF(ISBLANK(INDIRECT(E1)),"",UPPER(INDIRECT(E1)))</f>
        <v/>
      </c>
      <c r="F2" s="39" t="str">
        <f ca="1">UPPER(IF(ISBLANK(INDIRECT(F1)),"",INDIRECT(F1)))</f>
        <v/>
      </c>
      <c r="G2" s="39" t="str">
        <f ca="1">IF(ISBLANK(INDIRECT(G1)),"",INDIRECT(G1))</f>
        <v/>
      </c>
      <c r="H2" s="39" t="str">
        <f ca="1">SUBSTITUTE(IF(ISBLANK(INDIRECT(H1)),"",INDIRECT(H1)),"’","'")</f>
        <v/>
      </c>
      <c r="I2" s="39" t="str">
        <f ca="1">SUBSTITUTE(IF(ISBLANK(INDIRECT(I1)),"",INDIRECT(I1)),"’","'")</f>
        <v/>
      </c>
      <c r="J2" s="39" t="str">
        <f ca="1">IF(ISBLANK(INDIRECT(J1)),"",SUBSTITUTE(INDIRECT(J1),",","."))</f>
        <v/>
      </c>
      <c r="K2" s="39" t="str">
        <f ca="1">IF(ISBLANK(INDIRECT(K1)),"",SUBSTITUTE(LOWER(INDIRECT(K1)),",","."))</f>
        <v/>
      </c>
      <c r="L2" s="39" t="str">
        <f ca="1">SUBSTITUTE(IF(ISBLANK(INDIRECT(L1)),"",INDIRECT(L1)),"’","'")</f>
        <v/>
      </c>
      <c r="M2" s="39" t="str">
        <f ca="1">SUBSTITUTE(IF(ISBLANK(INDIRECT(M1)),"",INDIRECT(M1)),"’","'")</f>
        <v xml:space="preserve"> []</v>
      </c>
      <c r="N2" s="40" t="str">
        <f ca="1">IF(ISBLANK(INDIRECT(N1)),"",INDIRECT(N1))</f>
        <v/>
      </c>
      <c r="O2" s="39" t="str">
        <f ca="1">SUBSTITUTE(IF(ISBLANK(INDIRECT(O1)),"",INDIRECT(O1)),"’","'")</f>
        <v/>
      </c>
      <c r="P2" s="39" t="str">
        <f ca="1">SUBSTITUTE(IF(ISBLANK(DESCRIPTIF),"",INDIRECT(P1)),"’","'")</f>
        <v>La présente demande concerne l' de 0 sites situés sur les communes de  pour une superficie totale de 0,0000 ha.</v>
      </c>
      <c r="Q2" s="39" t="s">
        <v>137</v>
      </c>
      <c r="R2" s="39" t="str">
        <f ca="1">SUBSTITUTE(IF(ISBLANK(INDIRECT(R1)),"Aucun",INDIRECT(R1)),"’","'")</f>
        <v>Aucun</v>
      </c>
      <c r="S2" s="42"/>
      <c r="T2" s="39" t="str">
        <f ca="1">AA2</f>
        <v/>
      </c>
      <c r="U2" s="39" t="str">
        <f ca="1">IF(ISBLANK(INDIRECT(U1)),"",INDIRECT(U1))</f>
        <v/>
      </c>
      <c r="V2" s="39">
        <f ca="1">IF(ISBLANK(INDIRECT(V1)),"",INDIRECT(V1))</f>
        <v>0</v>
      </c>
      <c r="W2" s="39" t="str">
        <f ca="1">IF(ISBLANK(INDIRECT(W1)),"",UPPER(INDIRECT(W1)))</f>
        <v/>
      </c>
      <c r="X2" s="42"/>
      <c r="Y2" s="42"/>
      <c r="Z2" s="42"/>
      <c r="AA2" s="39" t="str">
        <f ca="1">IF(ISBLANK(INDIRECT(AA1)),"",INDIRECT(AA1))</f>
        <v/>
      </c>
      <c r="AB2" s="84" t="str">
        <f ca="1">IF(ISBLANK(INDIRECT(AB1)),"",INDIRECT(AB1))</f>
        <v/>
      </c>
      <c r="AC2" s="39" t="e">
        <f>VLOOKUP('A renseigner'!B38,'Liste de valeurs'!$A$8:$D$11,3)</f>
        <v>#N/A</v>
      </c>
      <c r="AD2" s="39" t="e">
        <f>VLOOKUP('A renseigner'!B38,'Liste de valeurs'!$A$8:$D$11,2)</f>
        <v>#N/A</v>
      </c>
      <c r="AE2" s="39" t="e">
        <f>VLOOKUP('A renseigner'!B38,'Liste de valeurs'!$A$8:$D$11,4)</f>
        <v>#N/A</v>
      </c>
      <c r="AF2" s="39" t="str">
        <f>LEFT(LOWER(TYPEOPERATION)&amp;" "&amp;LOCALISATION,100)</f>
        <v xml:space="preserve">  []</v>
      </c>
      <c r="AG2" s="39"/>
    </row>
  </sheetData>
  <sheetProtection password="C663"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34</vt:i4>
      </vt:variant>
    </vt:vector>
  </HeadingPairs>
  <TitlesOfParts>
    <vt:vector size="42" baseType="lpstr">
      <vt:lpstr>Contexte Général</vt:lpstr>
      <vt:lpstr>Démarche à suivre</vt:lpstr>
      <vt:lpstr>A joindre</vt:lpstr>
      <vt:lpstr>A renseigner</vt:lpstr>
      <vt:lpstr>Liste de valeurs</vt:lpstr>
      <vt:lpstr>indicSIT</vt:lpstr>
      <vt:lpstr>Présentation des sites</vt:lpstr>
      <vt:lpstr>infoSIT</vt:lpstr>
      <vt:lpstr>CODFORMULAIRE</vt:lpstr>
      <vt:lpstr>COFINANCEURS</vt:lpstr>
      <vt:lpstr>CONSTRUC_LISTE_COMMUNES</vt:lpstr>
      <vt:lpstr>CONSTRUC_LOCALIS</vt:lpstr>
      <vt:lpstr>DATEVERSIONFORMULAIRE</vt:lpstr>
      <vt:lpstr>DDEMANDE</vt:lpstr>
      <vt:lpstr>DEROG</vt:lpstr>
      <vt:lpstr>DESCRIPTIF</vt:lpstr>
      <vt:lpstr>DESIGNATION</vt:lpstr>
      <vt:lpstr>DFTRAV</vt:lpstr>
      <vt:lpstr>EMAILCONTACT</vt:lpstr>
      <vt:lpstr>FDCONTACT</vt:lpstr>
      <vt:lpstr>INDIC_ZA</vt:lpstr>
      <vt:lpstr>INSEE</vt:lpstr>
      <vt:lpstr>LIBCIVILITECONTACT</vt:lpstr>
      <vt:lpstr>LIGNES</vt:lpstr>
      <vt:lpstr>LOCALISATION</vt:lpstr>
      <vt:lpstr>MODAL_RECEPT</vt:lpstr>
      <vt:lpstr>MTESTIME</vt:lpstr>
      <vt:lpstr>MTFRAISGEOMETRE</vt:lpstr>
      <vt:lpstr>MTFRAISNOTAIRE</vt:lpstr>
      <vt:lpstr>MTFRAISPORTAGE</vt:lpstr>
      <vt:lpstr>MTTOTALPROJET</vt:lpstr>
      <vt:lpstr>NATRAV</vt:lpstr>
      <vt:lpstr>NOMCONTACT</vt:lpstr>
      <vt:lpstr>NOMMO</vt:lpstr>
      <vt:lpstr>NOPAYE</vt:lpstr>
      <vt:lpstr>NSIRET</vt:lpstr>
      <vt:lpstr>OBJECTIF_RESULTAT</vt:lpstr>
      <vt:lpstr>OPPORTUNITE</vt:lpstr>
      <vt:lpstr>TEL1CONTACT</vt:lpstr>
      <vt:lpstr>TYPEMONTANT</vt:lpstr>
      <vt:lpstr>TYPEOPERATION</vt:lpstr>
      <vt:lpstr>VERSIONFORMULAIRE</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vcappelle</dc:creator>
  <cp:lastModifiedBy>lthery</cp:lastModifiedBy>
  <cp:lastPrinted>2017-01-03T14:37:49Z</cp:lastPrinted>
  <dcterms:created xsi:type="dcterms:W3CDTF">2016-08-01T14:07:23Z</dcterms:created>
  <dcterms:modified xsi:type="dcterms:W3CDTF">2018-02-13T13:26:33Z</dcterms:modified>
</cp:coreProperties>
</file>