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663" lockStructure="1"/>
  <bookViews>
    <workbookView xWindow="450" yWindow="4440" windowWidth="28515" windowHeight="11280" firstSheet="1" activeTab="1"/>
  </bookViews>
  <sheets>
    <sheet name="Contexte Général" sheetId="1" r:id="rId1"/>
    <sheet name="Démarche à suivre" sheetId="7" r:id="rId2"/>
    <sheet name="A joindre" sheetId="3" r:id="rId3"/>
    <sheet name="A renseigner" sheetId="2" r:id="rId4"/>
    <sheet name="Présentation des sites" sheetId="13" r:id="rId5"/>
    <sheet name="Déclaration" sheetId="14" r:id="rId6"/>
    <sheet name="Liste de valeurs" sheetId="11" state="hidden" r:id="rId7"/>
    <sheet name="indicSIT" sheetId="10" state="hidden" r:id="rId8"/>
    <sheet name="infoSIT" sheetId="9" state="hidden" r:id="rId9"/>
  </sheets>
  <definedNames>
    <definedName name="CODFORMULAIRE">infoSIT!$A$2</definedName>
    <definedName name="COFINANCEURS">Déclaration!$C$14</definedName>
    <definedName name="CONSTRUC_LISTE_COMMUNES">'Présentation des sites'!$W$32</definedName>
    <definedName name="CONSTRUC_LOCALIS">'Présentation des sites'!$V$32</definedName>
    <definedName name="DATEVERSIONFORMULAIRE">infoSIT!$C$2</definedName>
    <definedName name="DDEMANDE">Déclaration!$F$37</definedName>
    <definedName name="DEROG">'Liste de valeurs'!$F$4</definedName>
    <definedName name="DESCRIPTIF">'A renseigner'!$A$53</definedName>
    <definedName name="DESIGNATION">'A renseigner'!$A$44</definedName>
    <definedName name="DFTRAV">'A renseigner'!$D$60</definedName>
    <definedName name="EMAILCONTACT">'A renseigner'!$B$35</definedName>
    <definedName name="FDCONTACT">'A renseigner'!$B$33</definedName>
    <definedName name="INDIC_ZA">'Présentation des sites'!$F$33</definedName>
    <definedName name="INSEE">'A renseigner'!$E$47</definedName>
    <definedName name="LIBCIVILITECONTACT">'A renseigner'!$B$31</definedName>
    <definedName name="LIGNES">'Liste de valeurs'!$D$4</definedName>
    <definedName name="LOCALISATION">'A renseigner'!$A$47</definedName>
    <definedName name="MODAL_RECEPT">'Liste de valeurs'!$E$4</definedName>
    <definedName name="MTESTIME">Déclaration!$C$18</definedName>
    <definedName name="MTFRAISGEOMETRE">'Présentation des sites'!$C$9</definedName>
    <definedName name="MTFRAISNOTAIRE">'Présentation des sites'!$C$7</definedName>
    <definedName name="MTFRAISPORTAGE">'Présentation des sites'!$C$8</definedName>
    <definedName name="MTFRAISPROC">'Présentation des sites'!$C$10</definedName>
    <definedName name="MTTOTALPROJET">'Présentation des sites'!$L$34</definedName>
    <definedName name="NATRAV">'Liste de valeurs'!$C$4</definedName>
    <definedName name="NOMCONTACT">'A renseigner'!$B$32</definedName>
    <definedName name="NOMMO">'A renseigner'!$B$15</definedName>
    <definedName name="NOPAYE">'A renseigner'!$B$19</definedName>
    <definedName name="NSIRET">'A renseigner'!$B$16</definedName>
    <definedName name="OBJECTIF_RESULTAT">'A renseigner'!$A$56</definedName>
    <definedName name="OPPORTUNITE">'A renseigner'!$A$50</definedName>
    <definedName name="TEL1CONTACT">'A renseigner'!$B$34</definedName>
    <definedName name="TYPEMONTANT">Déclaration!$E$18</definedName>
    <definedName name="TYPEOPERATION">'A renseigner'!$B$39</definedName>
    <definedName name="VERSIONEXCEL">'Contexte Général'!$E$7</definedName>
    <definedName name="VERSIONFORMULAIRE">infoSIT!$B$2</definedName>
    <definedName name="_xlnm.Print_Area" localSheetId="4">'Présentation des sites'!$A$2:$T$34</definedName>
  </definedNames>
  <calcPr calcId="145621"/>
</workbook>
</file>

<file path=xl/calcChain.xml><?xml version="1.0" encoding="utf-8"?>
<calcChain xmlns="http://schemas.openxmlformats.org/spreadsheetml/2006/main">
  <c r="N14" i="13" l="1"/>
  <c r="N15" i="13"/>
  <c r="N16" i="13"/>
  <c r="N17" i="13"/>
  <c r="N18" i="13"/>
  <c r="N19" i="13"/>
  <c r="N20" i="13"/>
  <c r="N21" i="13"/>
  <c r="N22" i="13"/>
  <c r="N23" i="13"/>
  <c r="N24" i="13"/>
  <c r="N25" i="13"/>
  <c r="N26" i="13"/>
  <c r="N27" i="13"/>
  <c r="N28" i="13"/>
  <c r="N29" i="13"/>
  <c r="N30" i="13"/>
  <c r="N31" i="13"/>
  <c r="N32" i="13"/>
  <c r="N13" i="13"/>
  <c r="W2" i="9"/>
  <c r="L14" i="13" l="1"/>
  <c r="L15" i="13"/>
  <c r="L16" i="13"/>
  <c r="L17" i="13"/>
  <c r="L18" i="13"/>
  <c r="L19" i="13"/>
  <c r="L20" i="13"/>
  <c r="L21" i="13"/>
  <c r="L22" i="13"/>
  <c r="L23" i="13"/>
  <c r="L24" i="13"/>
  <c r="L25" i="13"/>
  <c r="L26" i="13"/>
  <c r="L27" i="13"/>
  <c r="L28" i="13"/>
  <c r="L29" i="13"/>
  <c r="L30" i="13"/>
  <c r="L31" i="13"/>
  <c r="L32" i="13"/>
  <c r="L13" i="13"/>
  <c r="E6" i="14" l="1"/>
  <c r="C6" i="2"/>
  <c r="C6" i="7"/>
  <c r="B36" i="14"/>
  <c r="B16" i="3" l="1"/>
  <c r="Q2" i="9" l="1"/>
  <c r="U2" i="9"/>
  <c r="T2" i="9" l="1"/>
  <c r="B16" i="14"/>
  <c r="E7" i="1" l="1"/>
  <c r="A8" i="1" s="1"/>
  <c r="A8" i="2" l="1"/>
  <c r="B9" i="14"/>
  <c r="A8" i="7"/>
  <c r="B7" i="14"/>
  <c r="M13" i="13" l="1"/>
  <c r="O13" i="13" s="1"/>
  <c r="E33" i="13" l="1"/>
  <c r="F33" i="13"/>
  <c r="W13" i="13" l="1"/>
  <c r="W14" i="13" s="1"/>
  <c r="W15" i="13" s="1"/>
  <c r="W16" i="13" s="1"/>
  <c r="W17" i="13" s="1"/>
  <c r="W18" i="13" s="1"/>
  <c r="W19" i="13" s="1"/>
  <c r="W20" i="13" s="1"/>
  <c r="W21" i="13" s="1"/>
  <c r="W22" i="13" s="1"/>
  <c r="W23" i="13" s="1"/>
  <c r="W24" i="13" s="1"/>
  <c r="W25" i="13" s="1"/>
  <c r="W26" i="13" s="1"/>
  <c r="W27" i="13" s="1"/>
  <c r="W28" i="13" s="1"/>
  <c r="W29" i="13" s="1"/>
  <c r="W30" i="13" s="1"/>
  <c r="W31" i="13" s="1"/>
  <c r="W32" i="13" s="1"/>
  <c r="V13" i="13"/>
  <c r="V14" i="13" s="1"/>
  <c r="V15" i="13" s="1"/>
  <c r="V16" i="13" s="1"/>
  <c r="V17" i="13" s="1"/>
  <c r="V18" i="13" s="1"/>
  <c r="V19" i="13" s="1"/>
  <c r="V20" i="13" s="1"/>
  <c r="V21" i="13" s="1"/>
  <c r="V22" i="13" s="1"/>
  <c r="V23" i="13" s="1"/>
  <c r="V24" i="13" s="1"/>
  <c r="V25" i="13" s="1"/>
  <c r="V26" i="13" s="1"/>
  <c r="V27" i="13" s="1"/>
  <c r="V28" i="13" s="1"/>
  <c r="V29" i="13" s="1"/>
  <c r="V30" i="13" s="1"/>
  <c r="V31" i="13" s="1"/>
  <c r="V32" i="13" s="1"/>
  <c r="A53" i="2" s="1"/>
  <c r="M14" i="13"/>
  <c r="O14" i="13" s="1"/>
  <c r="M15" i="13"/>
  <c r="O15" i="13" s="1"/>
  <c r="M16" i="13"/>
  <c r="O16" i="13" s="1"/>
  <c r="M17" i="13"/>
  <c r="O17" i="13" s="1"/>
  <c r="M18" i="13"/>
  <c r="O18" i="13" s="1"/>
  <c r="M19" i="13"/>
  <c r="O19" i="13" s="1"/>
  <c r="M20" i="13"/>
  <c r="O20" i="13" s="1"/>
  <c r="M21" i="13"/>
  <c r="O21" i="13" s="1"/>
  <c r="M22" i="13"/>
  <c r="O22" i="13" s="1"/>
  <c r="M23" i="13"/>
  <c r="O23" i="13" s="1"/>
  <c r="M24" i="13"/>
  <c r="O24" i="13" s="1"/>
  <c r="M25" i="13"/>
  <c r="O25" i="13" s="1"/>
  <c r="M26" i="13"/>
  <c r="O26" i="13" s="1"/>
  <c r="M27" i="13"/>
  <c r="O27" i="13" s="1"/>
  <c r="M28" i="13"/>
  <c r="O28" i="13" s="1"/>
  <c r="M29" i="13"/>
  <c r="O29" i="13" s="1"/>
  <c r="M30" i="13"/>
  <c r="O30" i="13" s="1"/>
  <c r="M31" i="13"/>
  <c r="O31" i="13" s="1"/>
  <c r="M32" i="13"/>
  <c r="O32" i="13" s="1"/>
  <c r="N33" i="13"/>
  <c r="N34" i="13" s="1"/>
  <c r="K33" i="13"/>
  <c r="J33" i="13"/>
  <c r="I33" i="13"/>
  <c r="H33" i="13"/>
  <c r="G33" i="13"/>
  <c r="M5" i="13"/>
  <c r="N5" i="13"/>
  <c r="L5" i="13"/>
  <c r="M4" i="13"/>
  <c r="O4" i="13" s="1"/>
  <c r="N4" i="13"/>
  <c r="L4" i="13"/>
  <c r="AC2" i="9"/>
  <c r="AE2" i="9"/>
  <c r="AD2" i="9"/>
  <c r="A7" i="7"/>
  <c r="A7" i="1"/>
  <c r="A7" i="2"/>
  <c r="K2" i="9"/>
  <c r="J2" i="9"/>
  <c r="N2" i="9"/>
  <c r="B2" i="10"/>
  <c r="O2" i="9"/>
  <c r="AB2" i="9"/>
  <c r="G2" i="9"/>
  <c r="L2" i="9"/>
  <c r="F2" i="9"/>
  <c r="R2" i="9"/>
  <c r="I2" i="9"/>
  <c r="AA2" i="9"/>
  <c r="D2" i="9"/>
  <c r="H2" i="9"/>
  <c r="E2" i="9"/>
  <c r="P2" i="9"/>
  <c r="A47" i="2" l="1"/>
  <c r="O5" i="13"/>
  <c r="O33" i="13"/>
  <c r="O34" i="13" s="1"/>
  <c r="L33" i="13"/>
  <c r="AF2" i="9"/>
  <c r="M2" i="9"/>
  <c r="L34" i="13" l="1"/>
  <c r="C18" i="14" s="1"/>
  <c r="V2" i="9"/>
</calcChain>
</file>

<file path=xl/comments1.xml><?xml version="1.0" encoding="utf-8"?>
<comments xmlns="http://schemas.openxmlformats.org/spreadsheetml/2006/main">
  <authors>
    <author>lthery</author>
  </authors>
  <commentList>
    <comment ref="L1" authorId="0">
      <text>
        <r>
          <rPr>
            <b/>
            <sz val="9"/>
            <color indexed="81"/>
            <rFont val="Tahoma"/>
            <family val="2"/>
          </rPr>
          <t>lthery:</t>
        </r>
        <r>
          <rPr>
            <sz val="9"/>
            <color indexed="81"/>
            <rFont val="Tahoma"/>
            <family val="2"/>
          </rPr>
          <t xml:space="preserve">
Def</t>
        </r>
      </text>
    </comment>
    <comment ref="O1" authorId="0">
      <text>
        <r>
          <rPr>
            <b/>
            <sz val="9"/>
            <color indexed="81"/>
            <rFont val="Tahoma"/>
            <family val="2"/>
          </rPr>
          <t>lthery:</t>
        </r>
        <r>
          <rPr>
            <sz val="9"/>
            <color indexed="81"/>
            <rFont val="Tahoma"/>
            <family val="2"/>
          </rPr>
          <t xml:space="preserve">
contexte</t>
        </r>
      </text>
    </comment>
    <comment ref="P1" authorId="0">
      <text>
        <r>
          <rPr>
            <b/>
            <sz val="9"/>
            <color indexed="81"/>
            <rFont val="Tahoma"/>
            <family val="2"/>
          </rPr>
          <t>lthery:</t>
        </r>
        <r>
          <rPr>
            <sz val="9"/>
            <color indexed="81"/>
            <rFont val="Tahoma"/>
            <family val="2"/>
          </rPr>
          <t xml:space="preserve">
Elem caract</t>
        </r>
      </text>
    </comment>
    <comment ref="Q1" authorId="0">
      <text>
        <r>
          <rPr>
            <b/>
            <sz val="9"/>
            <color indexed="81"/>
            <rFont val="Tahoma"/>
            <family val="2"/>
          </rPr>
          <t>lthery:</t>
        </r>
        <r>
          <rPr>
            <sz val="9"/>
            <color indexed="81"/>
            <rFont val="Tahoma"/>
            <family val="2"/>
          </rPr>
          <t xml:space="preserve">
Attention : article 5 de la convention
Non récupéré ; laisser vide</t>
        </r>
      </text>
    </comment>
  </commentList>
</comments>
</file>

<file path=xl/sharedStrings.xml><?xml version="1.0" encoding="utf-8"?>
<sst xmlns="http://schemas.openxmlformats.org/spreadsheetml/2006/main" count="284" uniqueCount="185">
  <si>
    <t>Agence de l’Eau Artois Picardie</t>
  </si>
  <si>
    <t>Direction des Interventions</t>
  </si>
  <si>
    <t xml:space="preserve">200 Rue Marceline </t>
  </si>
  <si>
    <t xml:space="preserve">Centre tertiaire de l’Arsenal - BP 80818 </t>
  </si>
  <si>
    <t>59508 DOUAI Cedex</t>
  </si>
  <si>
    <t>DEMANDE DE PARTICIPATION FINANCIERE</t>
  </si>
  <si>
    <t xml:space="preserve">
Dans le cadre de son X° Programme Pluriannuel d'Intervention 2013-2018, l'Agence de l'eau Artois-Picardie peut participer financièrement aux actions relatives à une gestion équilibrée et économe de la ressource en eau et des milieux aquatiques, à l'amélioration des ressources en eau, à la satisfaction des besoins et à la protection des milieux naturels en luttant contre la pollution et le gaspillage ainsi qu'au développement de la connaissance des milieux naturels aquatiques.
Plusieurs directives européennes et la mise en œuvre des engagements du Grenelle de l’environnement et du Grenelle de la mer imposent les règles et objectifs à atteindre.
La Directive Cadre sur l’Eau (directive DCE 2000/60/CE du 23 octobre 2000) établit notamment un cadre pour une politique communautaire dans le domaine de l’eau et fixe plusieurs objectifs :
• atteindre un bon état des eaux en 2015,
• réduire progressivement les rejets, émissions ou pertes pour les substances prioritaires,
• et supprimer les rejets d’ici à 2021 des substances prioritaires dangereuses.
Les participations financières prévues par la délibération N° 15-A-034 du Conseil d’Administration du 16 octobre 2015 –   
« Alimentation en eau potable », peuvent concerner :
• les études,
• les unités de traitement et les travaux d’adduction d’eau,
• les opérations d’intérêt général permettant une utilisation maîtrisée et économe des ressources en eau.
Toutes les délibérations sont consultables sur le site de l’Agence de l’eau à l’adresse suivante :
 http://www.eau-artois-picardie.fr/Deliberations-du-Xeme-Programme-d.html
</t>
  </si>
  <si>
    <t>3 - OBJET DE LA DEMANDE DE PARTICIPATION FINANCIERE</t>
  </si>
  <si>
    <t>3.1 MÉMOIRE EXPLICATIF</t>
  </si>
  <si>
    <t>3.1.3 Contexte :</t>
  </si>
  <si>
    <t>3.1.5 Objectifs et résultats attendus :</t>
  </si>
  <si>
    <t>3.2 ETAT D'AVANCEMENT DU PROJET</t>
  </si>
  <si>
    <t>ne solliciter aucune autre aide publique sur ce projet</t>
  </si>
  <si>
    <t>HT</t>
  </si>
  <si>
    <t xml:space="preserve">Fait à : </t>
  </si>
  <si>
    <t>le :</t>
  </si>
  <si>
    <t>1 - IDENTIFICATION DE LA STRUCTURE</t>
  </si>
  <si>
    <t>Maïtre d'ouvrage</t>
  </si>
  <si>
    <t>Nom :</t>
  </si>
  <si>
    <t>N° SIRET :</t>
  </si>
  <si>
    <t>Adresse postale :</t>
  </si>
  <si>
    <t>Téléphone :</t>
  </si>
  <si>
    <t>N° Interlocuteur :</t>
  </si>
  <si>
    <t xml:space="preserve">Identifiant du représentant légal </t>
  </si>
  <si>
    <t xml:space="preserve">Fonction : </t>
  </si>
  <si>
    <t xml:space="preserve">Téléphone : </t>
  </si>
  <si>
    <t xml:space="preserve">Identifiant du responsable du projet </t>
  </si>
  <si>
    <t>Civilité :</t>
  </si>
  <si>
    <t>Prénom et nom :</t>
  </si>
  <si>
    <t>Qualité/Fonction :</t>
  </si>
  <si>
    <t>Téléphone :</t>
  </si>
  <si>
    <t>E-mail :</t>
  </si>
  <si>
    <t>3.1.1 Intitulé du projet :</t>
  </si>
  <si>
    <t xml:space="preserve">N° INSEE de la commune 
représentative de l'opération : </t>
  </si>
  <si>
    <t>solliciter une autre aide publique sur ce projet</t>
  </si>
  <si>
    <t>ELEMENTS A JOINDRE POUR BENEFICIER D’UNE PARTICIPATION FINANCIERE DE 
L’AGENCE DE L'EAU</t>
  </si>
  <si>
    <t>Pièces générales communes à fournir pour toute demande d'aide financière :</t>
  </si>
  <si>
    <t xml:space="preserve">Civilité : </t>
  </si>
  <si>
    <t>Madame</t>
  </si>
  <si>
    <t>Monsieur</t>
  </si>
  <si>
    <t>DEMARCHE A SUIVRE POUR BENEFICIER D’UNE PARTICIPATION FINANCIERE DE 
L’AGENCE DE L'EAU</t>
  </si>
  <si>
    <t>Si la structure maître d'ouvrage n’a jamais bénéficié d’une aide de l’Agence de l’Eau Artois-Picardie, une copie en un seul exemplaire des statuts régulièrement déclarés</t>
  </si>
  <si>
    <t>ATTENTION</t>
  </si>
  <si>
    <t>INDPH</t>
  </si>
  <si>
    <t>VALEUR</t>
  </si>
  <si>
    <t>NB_OCCURENCES_FORMULAIRE</t>
  </si>
  <si>
    <t>OBJECTIF_RESULTAT</t>
  </si>
  <si>
    <t>COFINANCEURS</t>
  </si>
  <si>
    <t>DEROG</t>
  </si>
  <si>
    <t>DDTRAV</t>
  </si>
  <si>
    <t>DFTRAV</t>
  </si>
  <si>
    <t>MTESTIME</t>
  </si>
  <si>
    <t>TYPEMONTANT</t>
  </si>
  <si>
    <t>NOPPC</t>
  </si>
  <si>
    <t>NOOPEPPC</t>
  </si>
  <si>
    <t>ANNEEOPEPPC</t>
  </si>
  <si>
    <t>DDEMANDE</t>
  </si>
  <si>
    <t>TYPEOPERATION</t>
  </si>
  <si>
    <t>LIGNES</t>
  </si>
  <si>
    <t>NATRAV</t>
  </si>
  <si>
    <t>MODAL_RECEPT</t>
  </si>
  <si>
    <t>OBJET_COURRIER</t>
  </si>
  <si>
    <t>PRIORITEDOSS</t>
  </si>
  <si>
    <t>CODE_FORMULAIRE</t>
  </si>
  <si>
    <t>VERSION</t>
  </si>
  <si>
    <t>DATE_VERSION</t>
  </si>
  <si>
    <t>NSIRET</t>
  </si>
  <si>
    <t>NOPAYE</t>
  </si>
  <si>
    <t>NOMMO</t>
  </si>
  <si>
    <t>LIBCIVILITECONTACT</t>
  </si>
  <si>
    <t>NOMCONTACT</t>
  </si>
  <si>
    <t>FDCONTACT</t>
  </si>
  <si>
    <t>TEL1CONTACT</t>
  </si>
  <si>
    <t>EMAILCONTACT</t>
  </si>
  <si>
    <t>DESIGNATION</t>
  </si>
  <si>
    <t>LOCALISATION</t>
  </si>
  <si>
    <t>INSEE</t>
  </si>
  <si>
    <t>OPPORTUNITE</t>
  </si>
  <si>
    <t>DESCRIPTIF</t>
  </si>
  <si>
    <t>Nature du projet :</t>
  </si>
  <si>
    <t>ACQUISITION FONCIERE</t>
  </si>
  <si>
    <t>CONTEXTE GENERAL DES ACQUISITIONS FONCIERES</t>
  </si>
  <si>
    <t>Acquisition de parcelles pour la création de sites de gestion de sédiments pollués</t>
  </si>
  <si>
    <t>Acquisition de parcelles pour la lutte contre les inondations</t>
  </si>
  <si>
    <t>Acquisition de parcelles pour la lutte contre l'érosion</t>
  </si>
  <si>
    <t>Site</t>
  </si>
  <si>
    <t>Usages actuels</t>
  </si>
  <si>
    <t>Usages futurs</t>
  </si>
  <si>
    <t>03</t>
  </si>
  <si>
    <t>En vert : champs à renseigner OBLIGATOIREMENT</t>
  </si>
  <si>
    <t>Remarques</t>
  </si>
  <si>
    <t>Total</t>
  </si>
  <si>
    <t>Surfaces acquises (ha)</t>
  </si>
  <si>
    <t>Une attestation de non récupération de la TVA pour les maîtres d'ouvrage déposant un dossier global en TTC</t>
  </si>
  <si>
    <t>F_DPF_AEAP_ACQFON</t>
  </si>
  <si>
    <t>Commune1</t>
  </si>
  <si>
    <t>Nature de la parcelle</t>
  </si>
  <si>
    <t>Agricole</t>
  </si>
  <si>
    <t>Non agricole</t>
  </si>
  <si>
    <t>Plafond /ha</t>
  </si>
  <si>
    <t>Coût d'acquisition €</t>
  </si>
  <si>
    <t>Coût de réemploi €</t>
  </si>
  <si>
    <t>Montant total projet €</t>
  </si>
  <si>
    <t>Montant finançable projet €</t>
  </si>
  <si>
    <t>plafond/ha</t>
  </si>
  <si>
    <t>Milieux naturels concernés</t>
  </si>
  <si>
    <t>ZNIEFF1</t>
  </si>
  <si>
    <t>Inventaire de connaissance 
ou 
Statut de protection</t>
  </si>
  <si>
    <t>ZF/1</t>
  </si>
  <si>
    <t xml:space="preserve">      Dans le tableau ci-dessous, veuillez remplir une ligne par estimation des Domaines</t>
  </si>
  <si>
    <t>Commune2, Commune3</t>
  </si>
  <si>
    <t>ZF/1, ZH/5, Y/1</t>
  </si>
  <si>
    <t>Les enclots</t>
  </si>
  <si>
    <t>ACQF</t>
  </si>
  <si>
    <t>Frais de notaire (€)</t>
  </si>
  <si>
    <t>Frais de portage (€)</t>
  </si>
  <si>
    <t>Frais de géomètre (€)</t>
  </si>
  <si>
    <t>Les mées</t>
  </si>
  <si>
    <t>Natura2000, TVTB</t>
  </si>
  <si>
    <r>
      <t>3.1.4 Descriptif technique de l'opération (compléter l'onglet "</t>
    </r>
    <r>
      <rPr>
        <b/>
        <u/>
        <sz val="12"/>
        <color rgb="FFFF0000"/>
        <rFont val="Calibri"/>
        <family val="2"/>
        <scheme val="minor"/>
      </rPr>
      <t>Présentation des sites</t>
    </r>
    <r>
      <rPr>
        <b/>
        <sz val="12"/>
        <color theme="1"/>
        <rFont val="Calibri"/>
        <family val="2"/>
        <scheme val="minor"/>
      </rPr>
      <t>") :</t>
    </r>
  </si>
  <si>
    <r>
      <t>3.1.2 Localisation de l'opération (renseigner l'onglet "</t>
    </r>
    <r>
      <rPr>
        <b/>
        <u/>
        <sz val="12"/>
        <color rgb="FFFF0000"/>
        <rFont val="Calibri"/>
        <family val="2"/>
        <scheme val="minor"/>
      </rPr>
      <t>Présentation des sites</t>
    </r>
    <r>
      <rPr>
        <b/>
        <sz val="12"/>
        <color theme="1"/>
        <rFont val="Calibri"/>
        <family val="2"/>
        <scheme val="minor"/>
      </rPr>
      <t>") :</t>
    </r>
  </si>
  <si>
    <t>Coût 
d'éviction €</t>
  </si>
  <si>
    <t>Montant éligible 
projet €</t>
  </si>
  <si>
    <t>Nom(s) Commune(s)</t>
  </si>
  <si>
    <t>Parcelle(s)
(Section/No parcelle)</t>
  </si>
  <si>
    <t>ZA</t>
  </si>
  <si>
    <t>prairie</t>
  </si>
  <si>
    <t>plan d'eau</t>
  </si>
  <si>
    <t>Surfaces éligibles aux aides de l'Agence (ha)</t>
  </si>
  <si>
    <t>Coût du bâti €</t>
  </si>
  <si>
    <t>Estimation foncière €</t>
  </si>
  <si>
    <t>Montant éligible
projet €</t>
  </si>
  <si>
    <t>Coût total 
d'acquisition €</t>
  </si>
  <si>
    <t xml:space="preserve">Date prévue ou effective de fin d’acquisition foncière : </t>
  </si>
  <si>
    <r>
      <t xml:space="preserve">Un plan de financement pour le projet </t>
    </r>
    <r>
      <rPr>
        <b/>
        <sz val="12"/>
        <color rgb="FFFF0000"/>
        <rFont val="Calibri"/>
        <family val="2"/>
        <scheme val="minor"/>
      </rPr>
      <t>*</t>
    </r>
  </si>
  <si>
    <r>
      <t xml:space="preserve">La délibération du maître d'ouvrage concernant cette acquisition foncière </t>
    </r>
    <r>
      <rPr>
        <b/>
        <sz val="12"/>
        <color rgb="FFFF0000"/>
        <rFont val="Calibri"/>
        <family val="2"/>
        <scheme val="minor"/>
      </rPr>
      <t>*</t>
    </r>
  </si>
  <si>
    <r>
      <t xml:space="preserve">L'attestation de non commencement de l'opération à la date de dépôt du dossier </t>
    </r>
    <r>
      <rPr>
        <b/>
        <sz val="12"/>
        <color rgb="FFFF0000"/>
        <rFont val="Calibri"/>
        <family val="2"/>
        <scheme val="minor"/>
      </rPr>
      <t>*</t>
    </r>
  </si>
  <si>
    <r>
      <t xml:space="preserve">Le RIB de la structure maître d’ouvrage </t>
    </r>
    <r>
      <rPr>
        <b/>
        <sz val="12"/>
        <color rgb="FFFF0000"/>
        <rFont val="Calibri"/>
        <family val="2"/>
        <scheme val="minor"/>
      </rPr>
      <t>*</t>
    </r>
  </si>
  <si>
    <t>Nature de la parcelle (agricole ou pas)</t>
  </si>
  <si>
    <t>1.1</t>
  </si>
  <si>
    <t>Montant total acquisition €</t>
  </si>
  <si>
    <r>
      <t xml:space="preserve">Surfaces éligibles aux aides de l'Agence </t>
    </r>
    <r>
      <rPr>
        <sz val="11"/>
        <color rgb="FFFF0000"/>
        <rFont val="Calibri"/>
        <family val="2"/>
        <scheme val="minor"/>
      </rPr>
      <t>(ha)</t>
    </r>
  </si>
  <si>
    <r>
      <t>Plafond
€/</t>
    </r>
    <r>
      <rPr>
        <sz val="11"/>
        <rFont val="Calibri"/>
        <family val="2"/>
        <scheme val="minor"/>
      </rPr>
      <t>ha</t>
    </r>
  </si>
  <si>
    <t>Faire état de l’avancement du projet, notamment par la réalisation d’un bilan annuel, de réunions …</t>
  </si>
  <si>
    <t>Faire état de l’avancement du projet,</t>
  </si>
  <si>
    <t>Informer le(s) financeurs de toute modification des informations fournies dans le présent formulaire et les pièces jointes (territoire concerné, durée du projet, actions engagées …)</t>
  </si>
  <si>
    <t>Informer le(s) financeurs de toute modification des informations fournies dans ce document et les pièces jointes,</t>
  </si>
  <si>
    <t>Réaliser le projet présenté ;</t>
  </si>
  <si>
    <t xml:space="preserve">- m'engage à : </t>
  </si>
  <si>
    <t>Que je n’ai pas commencé l’exécution de ce projet avant le dépôt du présent formulaire de demande d’aide</t>
  </si>
  <si>
    <t>Etre à jour de mes obligations sociales</t>
  </si>
  <si>
    <t>Etre à jour de mes obligations fiscales</t>
  </si>
  <si>
    <t>L’exactitude des renseignements fournis dans le présent formulaire et les pièces jointes</t>
  </si>
  <si>
    <t>Avoir pris connaissance des points de contrôle</t>
  </si>
  <si>
    <t>N'avoir pas sollicité pour le même projet, une aide autre que celles indiquées sur le présent formulaire de demande d'aide</t>
  </si>
  <si>
    <t>Avoir pouvoir pour représenter le demandeur dans le cadre de la présent formalité ;</t>
  </si>
  <si>
    <t>Avoir pouvoir pour représenter le demandeur dans le cadre du présent formulaire ;</t>
  </si>
  <si>
    <t>- certifie :</t>
  </si>
  <si>
    <t>4 -DECLARATION</t>
  </si>
  <si>
    <t>Ne pas avoir sollicité pour le même projet, une aide autre que celle(s) indiquée(s) sur le présent formulaire de demande d'aide</t>
  </si>
  <si>
    <t>En vert : champs à renseigner</t>
  </si>
  <si>
    <r>
      <t>La présentation des sites et/ou des aménagements envisagés nécessitant la maîtrise foncière (notamment avec la présence de plans détaillés)</t>
    </r>
    <r>
      <rPr>
        <b/>
        <sz val="12"/>
        <color rgb="FFFF0000"/>
        <rFont val="Calibri"/>
        <family val="2"/>
        <scheme val="minor"/>
      </rPr>
      <t>*</t>
    </r>
  </si>
  <si>
    <t>Pour les associations, composition du bureau et du conseil d'administration, statuts déposés et déclaration en préfecture</t>
  </si>
  <si>
    <t xml:space="preserve">Pour les associations: derniers comptes annuels approuvés </t>
  </si>
  <si>
    <t>déclare :</t>
  </si>
  <si>
    <r>
      <t>Je soussigné </t>
    </r>
    <r>
      <rPr>
        <sz val="9"/>
        <color theme="1"/>
        <rFont val="Calibri"/>
        <family val="2"/>
        <scheme val="minor"/>
      </rPr>
      <t>(nom et prénom du représentant légal) :</t>
    </r>
  </si>
  <si>
    <t>TTC</t>
  </si>
  <si>
    <r>
      <t xml:space="preserve">
Face à des enjeux qui sont aujourd’hui considérables en matière de préservation des milieux naturels (continuité écologique, préservation des zones humides, prévention contre les inondations), l’acquisition foncière est la solution qui présente le plus grand nombre de garanties. 
Dans le cadre de son 11° Programme Pluriannuel d'Intervention 2019-2024, l'Agence de l'eau Artois-Picardie peut participer financièrement aux acquisitions foncières permettant de faire émerger des projets d'envergure et/ou innovant pour la préservation des milieux naturels. 
Toutes les délibérations sont consultables sur le site de l’Agence de l’eau à l’adresse suivante :
</t>
    </r>
    <r>
      <rPr>
        <b/>
        <sz val="11"/>
        <color theme="3" tint="0.39997558519241921"/>
        <rFont val="Calibri"/>
        <family val="2"/>
        <scheme val="minor"/>
      </rPr>
      <t>http://www.eau-artois-picardie.fr/</t>
    </r>
  </si>
  <si>
    <r>
      <t xml:space="preserve">L'attestation sur l'honneur du maître d'ouvrage de préserver les enjeux écologiques des parcelles acquises sans limitation de durée </t>
    </r>
    <r>
      <rPr>
        <b/>
        <sz val="12"/>
        <color rgb="FFFF0000"/>
        <rFont val="Calibri"/>
        <family val="2"/>
        <scheme val="minor"/>
      </rPr>
      <t>*</t>
    </r>
  </si>
  <si>
    <t>L'estimation de France Domaine (ou d'un professionnel du foncier, exemple: notaire) pour chaque parcelle à acquérir</t>
  </si>
  <si>
    <t>d'un montant total de :</t>
  </si>
  <si>
    <t>La participation financière de l'Agence de l'Eau Artois Picardie pour l'acquisition décrite en objet</t>
  </si>
  <si>
    <t>Fournir une attestation de non récupération de la TVA si concerné.</t>
  </si>
  <si>
    <r>
      <t>auprès de</t>
    </r>
    <r>
      <rPr>
        <sz val="10"/>
        <color theme="0"/>
        <rFont val="Calibri"/>
        <family val="2"/>
        <scheme val="minor"/>
      </rPr>
      <t xml:space="preserve"> (préciser les organismes et montants)</t>
    </r>
    <r>
      <rPr>
        <sz val="11"/>
        <color theme="0"/>
        <rFont val="Calibri"/>
        <family val="2"/>
        <scheme val="minor"/>
      </rPr>
      <t xml:space="preserve"> :</t>
    </r>
  </si>
  <si>
    <r>
      <t>Estimation foncière</t>
    </r>
    <r>
      <rPr>
        <sz val="11"/>
        <rFont val="Calibri"/>
        <family val="2"/>
        <scheme val="minor"/>
      </rPr>
      <t xml:space="preserve"> €</t>
    </r>
    <r>
      <rPr>
        <sz val="11"/>
        <color rgb="FFFF0000"/>
        <rFont val="Calibri"/>
        <family val="2"/>
        <scheme val="minor"/>
      </rPr>
      <t xml:space="preserve">
</t>
    </r>
    <r>
      <rPr>
        <u/>
        <sz val="11"/>
        <color rgb="FFFF0000"/>
        <rFont val="Calibri"/>
        <family val="2"/>
        <scheme val="minor"/>
      </rPr>
      <t>(hors bâti)</t>
    </r>
  </si>
  <si>
    <t>Total
Frais inclus</t>
  </si>
  <si>
    <t>dont coût
du bâti €</t>
  </si>
  <si>
    <r>
      <t>Surfaces
acquises</t>
    </r>
    <r>
      <rPr>
        <sz val="11"/>
        <color rgb="FFFF0000"/>
        <rFont val="Calibri"/>
        <family val="2"/>
        <scheme val="minor"/>
      </rPr>
      <t xml:space="preserve"> (ha)</t>
    </r>
  </si>
  <si>
    <t>Coût de
réemploi €</t>
  </si>
  <si>
    <t>Montant finançable 
projet €</t>
  </si>
  <si>
    <t>Frais de procédure rendus 
nécessaires pour l'opération 
(enquête public, ...)  (€)</t>
  </si>
  <si>
    <r>
      <t xml:space="preserve">Vous devez déposer auprès de l’Agence de l’Eau un dossier de demande de participation financière complet </t>
    </r>
    <r>
      <rPr>
        <u/>
        <sz val="11"/>
        <color theme="1"/>
        <rFont val="Calibri"/>
        <family val="2"/>
        <scheme val="minor"/>
      </rPr>
      <t>avant toute acquisition foncière</t>
    </r>
    <r>
      <rPr>
        <sz val="11"/>
        <color theme="1"/>
        <rFont val="Calibri"/>
        <family val="2"/>
        <scheme val="minor"/>
      </rPr>
      <t>.
La demande de participation financière doit être dûment complétée (</t>
    </r>
    <r>
      <rPr>
        <b/>
        <u/>
        <sz val="11"/>
        <color theme="1"/>
        <rFont val="Calibri"/>
        <family val="2"/>
        <scheme val="minor"/>
      </rPr>
      <t xml:space="preserve">en veillant à utiliser le logiciel </t>
    </r>
    <r>
      <rPr>
        <b/>
        <u/>
        <sz val="14"/>
        <color theme="1"/>
        <rFont val="Calibri"/>
        <family val="2"/>
        <scheme val="minor"/>
      </rPr>
      <t>Excel 2010</t>
    </r>
    <r>
      <rPr>
        <b/>
        <u/>
        <sz val="11"/>
        <color theme="1"/>
        <rFont val="Calibri"/>
        <family val="2"/>
        <scheme val="minor"/>
      </rPr>
      <t xml:space="preserve"> minimum pour un fonctionnement optimal du présent formulaire</t>
    </r>
    <r>
      <rPr>
        <sz val="11"/>
        <color theme="1"/>
        <rFont val="Calibri"/>
        <family val="2"/>
        <scheme val="minor"/>
      </rPr>
      <t xml:space="preserve">), datée et transmise par voie dématérialisée, l'ensemble des documents (ce formulaire Excel et pièces complémentaires) devant être zippé en une seule pièce jointe, et envoyé à : </t>
    </r>
    <r>
      <rPr>
        <b/>
        <sz val="11"/>
        <color theme="4"/>
        <rFont val="Calibri"/>
        <family val="2"/>
        <scheme val="minor"/>
      </rPr>
      <t>demandepf@eau-artois-picardie.fr</t>
    </r>
    <r>
      <rPr>
        <sz val="11"/>
        <color theme="1"/>
        <rFont val="Calibri"/>
        <family val="2"/>
        <scheme val="minor"/>
      </rPr>
      <t xml:space="preserve">.
L’instruction sera possible à la condition d'envoyer obligatoirement par voie informatique, tous les documents nécessaires :
               o les 3 imprimés ci-après intitulés "A renseigner" , "A joindre" et "Présentation des sites" complétés,
               o les pièces complémentaires demandées (voir "A joindre"),
               o l'imprimé "déclaration" dûment rempli.
- N’hésitez pas à contacter votre correspondant :
               o Estelle CHEVILLARD au 03 27 99 90 00 pour les acquisitions de milieux naturels et le littoral. 
               o Jean-Pierre LEFEBVRE au 03 27 99 90 00 pour les acquisitions de parcelles ou d'ouvrages en vue de la restauration de la continuité écologique.
               o Pour les acquisitions de parcelles en vue de lutter contre les inondations ou l'érosion, veuillez contacter votre mission territoriale:
                                o Mission littoral au 03.21.30.95.75
                                o Mission Mer du Nord au 03.27.99.90.76
                                o Mission Picardie au 03.22.91.94.88
- Nous vous informerons à l’issue de l’instruction de la suite donnée à votre demande.
</t>
    </r>
    <r>
      <rPr>
        <b/>
        <u/>
        <sz val="11"/>
        <color theme="1"/>
        <rFont val="Calibri"/>
        <family val="2"/>
        <scheme val="minor"/>
      </rPr>
      <t xml:space="preserve">Si vous ne connaissez par votre numéro d'interlocuteur </t>
    </r>
    <r>
      <rPr>
        <u/>
        <sz val="11"/>
        <color theme="1"/>
        <rFont val="Calibri"/>
        <family val="2"/>
        <scheme val="minor"/>
      </rPr>
      <t>:</t>
    </r>
    <r>
      <rPr>
        <sz val="11"/>
        <color theme="1"/>
        <rFont val="Calibri"/>
        <family val="2"/>
        <scheme val="minor"/>
      </rPr>
      <t xml:space="preserve">
- Celui-ci est nécessaire au dépôt de votre demande. Pour l'obtenir, veuillez nous envoyer un mail à </t>
    </r>
    <r>
      <rPr>
        <b/>
        <sz val="11"/>
        <color theme="4"/>
        <rFont val="Calibri"/>
        <family val="2"/>
        <scheme val="minor"/>
      </rPr>
      <t xml:space="preserve">demandepf@eau-artois-picardie.fr </t>
    </r>
    <r>
      <rPr>
        <sz val="11"/>
        <color theme="1"/>
        <rFont val="Calibri"/>
        <family val="2"/>
        <scheme val="minor"/>
      </rPr>
      <t>contenant votre No SIRET et raison sociale. Celui-ci vous sera communiqué afin de compléter le présent formulaire.</t>
    </r>
  </si>
  <si>
    <t>Accepter que l'Agence de l'Eau Artois-Picardie adapte, modifie et complète les informations de ce formulaire en fonction des besoins de l'instruction de la demande</t>
  </si>
  <si>
    <t>Acquisition de parcelles situées en milieux naturels</t>
  </si>
  <si>
    <t>Acquisition de parcelles ou d'ouvrages pour des opérations sur les cours d'eau</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</si>
</sst>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quot;€&quot;"/>
    <numFmt numFmtId="165" formatCode="#,##0.00\ _€"/>
    <numFmt numFmtId="166" formatCode="#,##0.0000&quot; ha&quot;"/>
  </numFmts>
  <fonts count="66" x14ac:knownFonts="1">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9"/>
      <color theme="1"/>
      <name val="Calibri"/>
      <family val="2"/>
    </font>
    <font>
      <b/>
      <sz val="16"/>
      <color theme="1"/>
      <name val="Calibri"/>
      <family val="2"/>
      <scheme val="minor"/>
    </font>
    <font>
      <sz val="12"/>
      <color theme="1" tint="4.9989318521683403E-2"/>
      <name val="Calibri"/>
      <family val="2"/>
      <scheme val="minor"/>
    </font>
    <font>
      <i/>
      <sz val="11"/>
      <color theme="1"/>
      <name val="Calibri"/>
      <family val="2"/>
      <scheme val="minor"/>
    </font>
    <font>
      <sz val="11"/>
      <name val="Calibri"/>
      <family val="2"/>
      <scheme val="minor"/>
    </font>
    <font>
      <b/>
      <sz val="11"/>
      <color theme="1"/>
      <name val="Arial"/>
      <family val="2"/>
    </font>
    <font>
      <sz val="11"/>
      <color theme="1"/>
      <name val="Arial"/>
      <family val="2"/>
    </font>
    <font>
      <sz val="11"/>
      <color rgb="FF000000"/>
      <name val="Arial"/>
      <family val="2"/>
    </font>
    <font>
      <sz val="10"/>
      <color rgb="FFC00000"/>
      <name val="Arial"/>
      <family val="2"/>
    </font>
    <font>
      <b/>
      <sz val="12"/>
      <color rgb="FF000000"/>
      <name val="Calibri"/>
      <family val="2"/>
      <scheme val="minor"/>
    </font>
    <font>
      <sz val="10"/>
      <name val="Arial"/>
      <family val="2"/>
    </font>
    <font>
      <sz val="12"/>
      <color rgb="FF000000"/>
      <name val="Calibri"/>
      <family val="2"/>
      <scheme val="minor"/>
    </font>
    <font>
      <b/>
      <sz val="13"/>
      <color theme="1"/>
      <name val="Calibri"/>
      <family val="2"/>
      <scheme val="minor"/>
    </font>
    <font>
      <b/>
      <sz val="12"/>
      <color theme="1"/>
      <name val="Arial"/>
      <family val="2"/>
    </font>
    <font>
      <i/>
      <sz val="12"/>
      <color theme="1"/>
      <name val="Calibri"/>
      <family val="2"/>
      <scheme val="minor"/>
    </font>
    <font>
      <sz val="11"/>
      <color theme="1"/>
      <name val="Calibri"/>
      <family val="2"/>
    </font>
    <font>
      <sz val="9"/>
      <color theme="1"/>
      <name val="Calibri"/>
      <family val="2"/>
      <scheme val="minor"/>
    </font>
    <font>
      <b/>
      <sz val="11"/>
      <color rgb="FFFF0000"/>
      <name val="Calibri"/>
      <family val="2"/>
      <scheme val="minor"/>
    </font>
    <font>
      <sz val="10"/>
      <color theme="1"/>
      <name val="Segoe UI"/>
      <family val="2"/>
    </font>
    <font>
      <u/>
      <sz val="11"/>
      <color theme="10"/>
      <name val="Calibri"/>
      <family val="2"/>
      <scheme val="minor"/>
    </font>
    <font>
      <sz val="10"/>
      <name val="Calibri"/>
      <family val="2"/>
    </font>
    <font>
      <b/>
      <sz val="10"/>
      <name val="Calibri"/>
      <family val="2"/>
    </font>
    <font>
      <b/>
      <sz val="10"/>
      <color indexed="8"/>
      <name val="Calibri"/>
      <family val="2"/>
    </font>
    <font>
      <i/>
      <sz val="10"/>
      <name val="Calibri"/>
      <family val="2"/>
    </font>
    <font>
      <sz val="11"/>
      <name val="Calibri"/>
      <family val="2"/>
    </font>
    <font>
      <b/>
      <sz val="10"/>
      <color theme="1"/>
      <name val="Segoe UI"/>
      <family val="2"/>
    </font>
    <font>
      <sz val="10"/>
      <color theme="1"/>
      <name val="Calibri"/>
      <family val="2"/>
      <scheme val="minor"/>
    </font>
    <font>
      <b/>
      <sz val="9"/>
      <color indexed="81"/>
      <name val="Tahoma"/>
      <family val="2"/>
    </font>
    <font>
      <sz val="9"/>
      <color indexed="81"/>
      <name val="Tahoma"/>
      <family val="2"/>
    </font>
    <font>
      <sz val="11"/>
      <color theme="0"/>
      <name val="Calibri"/>
      <family val="2"/>
      <scheme val="minor"/>
    </font>
    <font>
      <b/>
      <u/>
      <sz val="11"/>
      <color theme="1"/>
      <name val="Calibri"/>
      <family val="2"/>
      <scheme val="minor"/>
    </font>
    <font>
      <sz val="12"/>
      <color theme="0" tint="-0.499984740745262"/>
      <name val="Calibri"/>
      <family val="2"/>
      <scheme val="minor"/>
    </font>
    <font>
      <b/>
      <sz val="12"/>
      <color theme="0" tint="-0.499984740745262"/>
      <name val="Calibri"/>
      <family val="2"/>
      <scheme val="minor"/>
    </font>
    <font>
      <sz val="11"/>
      <color theme="0" tint="-0.499984740745262"/>
      <name val="Calibri"/>
      <family val="2"/>
      <scheme val="minor"/>
    </font>
    <font>
      <sz val="10"/>
      <color indexed="8"/>
      <name val="Calibri"/>
      <family val="2"/>
    </font>
    <font>
      <b/>
      <i/>
      <sz val="12"/>
      <color theme="1"/>
      <name val="Calibri"/>
      <family val="2"/>
      <scheme val="minor"/>
    </font>
    <font>
      <sz val="10"/>
      <color theme="0" tint="-0.499984740745262"/>
      <name val="Calibri"/>
      <family val="2"/>
    </font>
    <font>
      <sz val="11"/>
      <color theme="0" tint="-0.499984740745262"/>
      <name val="Calibri"/>
      <family val="2"/>
    </font>
    <font>
      <b/>
      <sz val="10"/>
      <color theme="0" tint="-0.499984740745262"/>
      <name val="Calibri"/>
      <family val="2"/>
    </font>
    <font>
      <b/>
      <sz val="16"/>
      <color rgb="FFFF0000"/>
      <name val="Calibri"/>
      <family val="2"/>
      <scheme val="minor"/>
    </font>
    <font>
      <sz val="10"/>
      <color theme="1" tint="0.499984740745262"/>
      <name val="Calibri"/>
      <family val="2"/>
    </font>
    <font>
      <sz val="12"/>
      <color theme="1" tint="0.499984740745262"/>
      <name val="Calibri"/>
      <family val="2"/>
      <scheme val="minor"/>
    </font>
    <font>
      <b/>
      <u/>
      <sz val="12"/>
      <color rgb="FFFF0000"/>
      <name val="Calibri"/>
      <family val="2"/>
      <scheme val="minor"/>
    </font>
    <font>
      <u/>
      <sz val="11"/>
      <color theme="1"/>
      <name val="Calibri"/>
      <family val="2"/>
      <scheme val="minor"/>
    </font>
    <font>
      <b/>
      <sz val="12"/>
      <color rgb="FFFF0000"/>
      <name val="Calibri"/>
      <family val="2"/>
      <scheme val="minor"/>
    </font>
    <font>
      <b/>
      <u/>
      <sz val="14"/>
      <color theme="1"/>
      <name val="Calibri"/>
      <family val="2"/>
      <scheme val="minor"/>
    </font>
    <font>
      <sz val="11"/>
      <color rgb="FFFF0000"/>
      <name val="Calibri"/>
      <family val="2"/>
      <scheme val="minor"/>
    </font>
    <font>
      <b/>
      <sz val="14"/>
      <color rgb="FFFF0000"/>
      <name val="Calibri"/>
      <family val="2"/>
      <scheme val="minor"/>
    </font>
    <font>
      <i/>
      <sz val="11"/>
      <color rgb="FFFF0000"/>
      <name val="Calibri"/>
      <family val="2"/>
      <scheme val="minor"/>
    </font>
    <font>
      <sz val="11"/>
      <color theme="0" tint="-0.249977111117893"/>
      <name val="Calibri"/>
      <family val="2"/>
      <scheme val="minor"/>
    </font>
    <font>
      <b/>
      <sz val="11"/>
      <color theme="3" tint="0.39997558519241921"/>
      <name val="Calibri"/>
      <family val="2"/>
      <scheme val="minor"/>
    </font>
    <font>
      <b/>
      <sz val="11"/>
      <color indexed="8"/>
      <name val="Calibri"/>
      <family val="2"/>
    </font>
    <font>
      <b/>
      <sz val="12"/>
      <color indexed="8"/>
      <name val="Calibri"/>
      <family val="2"/>
    </font>
    <font>
      <b/>
      <sz val="12"/>
      <name val="Calibri"/>
      <family val="2"/>
    </font>
    <font>
      <b/>
      <sz val="18"/>
      <color rgb="FFFF0000"/>
      <name val="Calibri"/>
      <family val="2"/>
      <scheme val="minor"/>
    </font>
    <font>
      <i/>
      <sz val="18"/>
      <color rgb="FFFF0000"/>
      <name val="Calibri"/>
      <family val="2"/>
      <scheme val="minor"/>
    </font>
    <font>
      <b/>
      <sz val="18"/>
      <color theme="1"/>
      <name val="Arial"/>
      <family val="2"/>
    </font>
    <font>
      <sz val="10"/>
      <color theme="0"/>
      <name val="Calibri"/>
      <family val="2"/>
      <scheme val="minor"/>
    </font>
    <font>
      <u/>
      <sz val="11"/>
      <color rgb="FFFF0000"/>
      <name val="Calibri"/>
      <family val="2"/>
      <scheme val="minor"/>
    </font>
    <font>
      <b/>
      <sz val="10"/>
      <color theme="1"/>
      <name val="Calibri"/>
      <family val="2"/>
      <scheme val="minor"/>
    </font>
    <font>
      <b/>
      <sz val="11"/>
      <color theme="4"/>
      <name val="Calibri"/>
      <family val="2"/>
      <scheme val="min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lightUp"/>
    </fill>
    <fill>
      <patternFill patternType="solid">
        <fgColor theme="6" tint="0.39994506668294322"/>
        <bgColor indexed="64"/>
      </patternFill>
    </fill>
    <fill>
      <patternFill patternType="solid">
        <fgColor indexed="22"/>
        <bgColor indexed="64"/>
      </patternFill>
    </fill>
    <fill>
      <patternFill patternType="solid">
        <fgColor theme="0" tint="-0.249977111117893"/>
        <bgColor indexed="64"/>
      </patternFill>
    </fill>
    <fill>
      <patternFill patternType="lightGray">
        <fgColor theme="0" tint="-0.24994659260841701"/>
        <bgColor indexed="65"/>
      </patternFill>
    </fill>
    <fill>
      <patternFill patternType="solid">
        <fgColor theme="0" tint="-4.9989318521683403E-2"/>
        <bgColor indexed="64"/>
      </patternFill>
    </fill>
    <fill>
      <patternFill patternType="solid">
        <fgColor theme="6" tint="0.59999389629810485"/>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dotted">
        <color indexed="64"/>
      </bottom>
      <diagonal/>
    </border>
  </borders>
  <cellStyleXfs count="2">
    <xf numFmtId="0" fontId="0" fillId="0" borderId="0"/>
    <xf numFmtId="0" fontId="24" fillId="0" borderId="0" applyNumberFormat="0" applyFill="0" applyBorder="0" applyAlignment="0" applyProtection="0"/>
  </cellStyleXfs>
  <cellXfs count="281">
    <xf numFmtId="0" fontId="0" fillId="0" borderId="0" xfId="0"/>
    <xf numFmtId="0" fontId="0" fillId="0" borderId="0" xfId="0" applyAlignment="1">
      <alignment vertical="top"/>
    </xf>
    <xf numFmtId="0" fontId="4" fillId="0" borderId="4" xfId="0" applyFont="1" applyBorder="1" applyAlignment="1">
      <alignment horizontal="left" vertical="top" wrapText="1"/>
    </xf>
    <xf numFmtId="0" fontId="0" fillId="0" borderId="5" xfId="0" applyBorder="1" applyAlignment="1">
      <alignment vertical="top"/>
    </xf>
    <xf numFmtId="0" fontId="4" fillId="0" borderId="7" xfId="0" applyFont="1" applyBorder="1" applyAlignment="1">
      <alignment horizontal="left" vertical="top" wrapText="1"/>
    </xf>
    <xf numFmtId="0" fontId="0" fillId="0" borderId="0" xfId="0" applyBorder="1" applyAlignment="1">
      <alignment vertical="top"/>
    </xf>
    <xf numFmtId="0" fontId="0" fillId="0" borderId="0" xfId="0"/>
    <xf numFmtId="0" fontId="0" fillId="3" borderId="0" xfId="0" applyFill="1"/>
    <xf numFmtId="0" fontId="0" fillId="0" borderId="0" xfId="0"/>
    <xf numFmtId="0" fontId="0" fillId="0" borderId="0" xfId="0" applyFill="1"/>
    <xf numFmtId="0" fontId="0" fillId="0" borderId="0" xfId="0" applyAlignment="1">
      <alignment wrapText="1"/>
    </xf>
    <xf numFmtId="0" fontId="0" fillId="3" borderId="0" xfId="0" applyFill="1" applyAlignment="1">
      <alignment wrapText="1"/>
    </xf>
    <xf numFmtId="0" fontId="0" fillId="3" borderId="0" xfId="0" applyFont="1" applyFill="1" applyBorder="1" applyAlignment="1" applyProtection="1">
      <alignment horizontal="right" vertical="center"/>
    </xf>
    <xf numFmtId="0" fontId="6" fillId="3" borderId="0" xfId="0" applyFont="1" applyFill="1" applyBorder="1" applyAlignment="1" applyProtection="1">
      <alignment horizontal="center"/>
    </xf>
    <xf numFmtId="0" fontId="3" fillId="3" borderId="0" xfId="0" applyFont="1" applyFill="1" applyBorder="1" applyAlignment="1" applyProtection="1">
      <alignment horizontal="left" vertical="center"/>
    </xf>
    <xf numFmtId="0" fontId="3" fillId="3" borderId="7" xfId="0" applyFont="1" applyFill="1" applyBorder="1" applyAlignment="1" applyProtection="1">
      <alignment horizontal="center" vertical="center"/>
    </xf>
    <xf numFmtId="0" fontId="3" fillId="3" borderId="0" xfId="0" applyFont="1" applyFill="1" applyBorder="1" applyAlignment="1" applyProtection="1">
      <alignment horizontal="center" vertical="center"/>
    </xf>
    <xf numFmtId="0" fontId="0" fillId="3" borderId="0" xfId="0" applyFill="1" applyBorder="1" applyAlignment="1" applyProtection="1">
      <alignment vertical="top"/>
    </xf>
    <xf numFmtId="0" fontId="0" fillId="3" borderId="0" xfId="0" applyFill="1" applyBorder="1" applyProtection="1"/>
    <xf numFmtId="0" fontId="20" fillId="3" borderId="0" xfId="0" applyFont="1" applyFill="1" applyBorder="1" applyAlignment="1" applyProtection="1">
      <alignment horizontal="right" vertical="center"/>
    </xf>
    <xf numFmtId="0" fontId="0" fillId="3" borderId="0" xfId="0" applyFont="1" applyFill="1" applyBorder="1" applyAlignment="1" applyProtection="1">
      <alignment horizontal="right"/>
    </xf>
    <xf numFmtId="0" fontId="23" fillId="0" borderId="0" xfId="0" applyFont="1"/>
    <xf numFmtId="0" fontId="0" fillId="0" borderId="0" xfId="0" applyAlignment="1">
      <alignment horizontal="center"/>
    </xf>
    <xf numFmtId="0" fontId="0" fillId="0" borderId="0" xfId="0" applyNumberFormat="1"/>
    <xf numFmtId="49" fontId="0" fillId="0" borderId="0" xfId="0" applyNumberFormat="1"/>
    <xf numFmtId="0" fontId="0" fillId="4" borderId="0" xfId="0" applyFill="1"/>
    <xf numFmtId="0" fontId="0" fillId="5" borderId="0" xfId="0" applyNumberFormat="1" applyFill="1"/>
    <xf numFmtId="0" fontId="0" fillId="0" borderId="0" xfId="0" quotePrefix="1"/>
    <xf numFmtId="49" fontId="0" fillId="4" borderId="0" xfId="0" applyNumberFormat="1" applyFill="1"/>
    <xf numFmtId="0" fontId="21" fillId="0" borderId="0" xfId="0" applyFont="1"/>
    <xf numFmtId="0" fontId="6" fillId="0" borderId="0" xfId="0" applyFont="1" applyFill="1" applyBorder="1" applyAlignment="1" applyProtection="1">
      <alignment horizontal="center"/>
    </xf>
    <xf numFmtId="0" fontId="4" fillId="0" borderId="4" xfId="0" applyFont="1" applyBorder="1" applyAlignment="1" applyProtection="1">
      <alignment horizontal="left" vertical="top" wrapText="1"/>
    </xf>
    <xf numFmtId="0" fontId="0" fillId="0" borderId="5" xfId="0" applyBorder="1" applyAlignment="1" applyProtection="1">
      <alignment vertical="top"/>
    </xf>
    <xf numFmtId="0" fontId="0" fillId="3" borderId="0" xfId="0" applyFill="1" applyProtection="1"/>
    <xf numFmtId="0" fontId="4" fillId="0" borderId="7" xfId="0" applyFont="1" applyBorder="1" applyAlignment="1" applyProtection="1">
      <alignment horizontal="left" vertical="top" wrapText="1"/>
    </xf>
    <xf numFmtId="0" fontId="0" fillId="0" borderId="0" xfId="0" applyBorder="1" applyAlignment="1" applyProtection="1">
      <alignment vertical="top"/>
    </xf>
    <xf numFmtId="0" fontId="10" fillId="3" borderId="0" xfId="0" applyFont="1" applyFill="1" applyAlignment="1" applyProtection="1">
      <alignment vertical="center"/>
    </xf>
    <xf numFmtId="0" fontId="3" fillId="3" borderId="0" xfId="0" applyFont="1" applyFill="1" applyAlignment="1" applyProtection="1">
      <alignment vertical="center"/>
    </xf>
    <xf numFmtId="0" fontId="11" fillId="3" borderId="0" xfId="0" applyFont="1" applyFill="1" applyAlignment="1" applyProtection="1">
      <alignment vertical="center"/>
    </xf>
    <xf numFmtId="0" fontId="9" fillId="3" borderId="0" xfId="0" applyFont="1" applyFill="1" applyBorder="1" applyAlignment="1" applyProtection="1">
      <alignment horizontal="right" vertical="center"/>
    </xf>
    <xf numFmtId="0" fontId="3" fillId="3" borderId="0" xfId="0" applyFont="1" applyFill="1" applyProtection="1"/>
    <xf numFmtId="0" fontId="11" fillId="3" borderId="0" xfId="0" applyFont="1" applyFill="1" applyProtection="1"/>
    <xf numFmtId="0" fontId="0" fillId="3" borderId="0" xfId="0" applyFont="1" applyFill="1" applyAlignment="1" applyProtection="1">
      <alignment horizontal="right"/>
    </xf>
    <xf numFmtId="0" fontId="14" fillId="3" borderId="0" xfId="0" applyFont="1" applyFill="1" applyAlignment="1" applyProtection="1">
      <alignment vertical="center"/>
    </xf>
    <xf numFmtId="0" fontId="12" fillId="3" borderId="0" xfId="0" applyFont="1" applyFill="1" applyAlignment="1" applyProtection="1">
      <alignment vertical="center"/>
    </xf>
    <xf numFmtId="0" fontId="3" fillId="0" borderId="1" xfId="0" applyFont="1" applyFill="1" applyBorder="1" applyAlignment="1" applyProtection="1">
      <alignment horizontal="center" vertical="center"/>
    </xf>
    <xf numFmtId="0" fontId="3" fillId="0" borderId="0" xfId="0" applyFont="1" applyFill="1" applyBorder="1" applyAlignment="1" applyProtection="1">
      <alignment horizontal="center"/>
    </xf>
    <xf numFmtId="49" fontId="0" fillId="3" borderId="0" xfId="0" applyNumberFormat="1" applyFill="1" applyBorder="1" applyAlignment="1" applyProtection="1">
      <alignment horizontal="left" vertical="top" wrapText="1"/>
    </xf>
    <xf numFmtId="0" fontId="13" fillId="3" borderId="0" xfId="0" applyFont="1" applyFill="1" applyAlignment="1" applyProtection="1">
      <alignment horizontal="left" vertical="center"/>
    </xf>
    <xf numFmtId="0" fontId="13" fillId="3" borderId="0" xfId="0" applyFont="1" applyFill="1" applyBorder="1" applyAlignment="1" applyProtection="1">
      <alignment horizontal="left" vertical="center"/>
    </xf>
    <xf numFmtId="49" fontId="0" fillId="3" borderId="7" xfId="0" applyNumberFormat="1" applyFill="1" applyBorder="1" applyAlignment="1" applyProtection="1">
      <alignment horizontal="left" vertical="top" wrapText="1"/>
    </xf>
    <xf numFmtId="0" fontId="3" fillId="3" borderId="0" xfId="0" applyFont="1" applyFill="1" applyBorder="1" applyAlignment="1" applyProtection="1">
      <alignment horizontal="center"/>
    </xf>
    <xf numFmtId="0" fontId="3" fillId="3" borderId="7" xfId="0" applyFont="1" applyFill="1" applyBorder="1" applyAlignment="1" applyProtection="1">
      <alignment horizontal="center"/>
    </xf>
    <xf numFmtId="0" fontId="30" fillId="0" borderId="0" xfId="0" applyNumberFormat="1" applyFont="1"/>
    <xf numFmtId="0" fontId="1" fillId="0" borderId="0" xfId="0" applyNumberFormat="1" applyFont="1"/>
    <xf numFmtId="0" fontId="31" fillId="0" borderId="0" xfId="0" applyNumberFormat="1" applyFont="1"/>
    <xf numFmtId="0" fontId="25" fillId="0" borderId="12" xfId="0" applyFont="1" applyFill="1" applyBorder="1" applyAlignment="1" applyProtection="1">
      <alignment horizontal="center" vertical="center"/>
      <protection locked="0"/>
    </xf>
    <xf numFmtId="0" fontId="0" fillId="0" borderId="0" xfId="0" applyAlignment="1">
      <alignment horizontal="left"/>
    </xf>
    <xf numFmtId="0" fontId="0" fillId="0" borderId="0" xfId="0" applyNumberFormat="1" applyFill="1"/>
    <xf numFmtId="0" fontId="38" fillId="4" borderId="0" xfId="0" applyFont="1" applyFill="1"/>
    <xf numFmtId="164" fontId="41" fillId="0" borderId="12" xfId="0" applyNumberFormat="1" applyFont="1" applyFill="1" applyBorder="1" applyAlignment="1" applyProtection="1">
      <alignment horizontal="right" vertical="center"/>
    </xf>
    <xf numFmtId="0" fontId="25" fillId="0" borderId="12" xfId="0" applyFont="1" applyFill="1" applyBorder="1" applyAlignment="1" applyProtection="1">
      <alignment horizontal="center" vertical="center" wrapText="1"/>
      <protection locked="0"/>
    </xf>
    <xf numFmtId="164" fontId="25" fillId="0" borderId="12" xfId="0" applyNumberFormat="1" applyFont="1" applyFill="1" applyBorder="1" applyAlignment="1" applyProtection="1">
      <alignment horizontal="center" vertical="center" wrapText="1"/>
      <protection locked="0"/>
    </xf>
    <xf numFmtId="164" fontId="0" fillId="0" borderId="12" xfId="0" applyNumberFormat="1" applyBorder="1" applyAlignment="1" applyProtection="1">
      <alignment horizontal="center" wrapText="1"/>
      <protection locked="0"/>
    </xf>
    <xf numFmtId="164" fontId="26" fillId="0" borderId="12" xfId="0" applyNumberFormat="1" applyFont="1" applyFill="1" applyBorder="1" applyAlignment="1" applyProtection="1">
      <alignment horizontal="center" vertical="center" wrapText="1"/>
      <protection locked="0"/>
    </xf>
    <xf numFmtId="4" fontId="25" fillId="0" borderId="12" xfId="0" applyNumberFormat="1" applyFont="1" applyFill="1" applyBorder="1" applyAlignment="1" applyProtection="1">
      <alignment horizontal="center" vertical="center" wrapText="1"/>
      <protection locked="0"/>
    </xf>
    <xf numFmtId="164" fontId="45" fillId="0" borderId="12" xfId="0" applyNumberFormat="1" applyFont="1" applyFill="1" applyBorder="1" applyAlignment="1" applyProtection="1">
      <alignment horizontal="right" vertical="center"/>
    </xf>
    <xf numFmtId="0" fontId="0" fillId="3" borderId="0" xfId="0" applyFill="1" applyAlignment="1" applyProtection="1">
      <alignment wrapText="1"/>
    </xf>
    <xf numFmtId="0" fontId="0" fillId="0" borderId="0" xfId="0" applyProtection="1"/>
    <xf numFmtId="0" fontId="10" fillId="3" borderId="0" xfId="0" applyFont="1" applyFill="1" applyAlignment="1" applyProtection="1">
      <alignment horizontal="left" vertical="center" wrapText="1"/>
    </xf>
    <xf numFmtId="0" fontId="18" fillId="3" borderId="0" xfId="0" applyFont="1" applyFill="1" applyAlignment="1" applyProtection="1">
      <alignment horizontal="left" vertical="center"/>
    </xf>
    <xf numFmtId="0" fontId="0" fillId="3" borderId="0" xfId="0" applyFill="1" applyAlignment="1" applyProtection="1">
      <alignment vertical="center" wrapText="1"/>
    </xf>
    <xf numFmtId="0" fontId="0" fillId="0" borderId="0" xfId="0" applyAlignment="1" applyProtection="1">
      <alignment vertical="center"/>
    </xf>
    <xf numFmtId="0" fontId="38" fillId="2" borderId="12" xfId="0" applyFont="1" applyFill="1" applyBorder="1" applyAlignment="1" applyProtection="1">
      <alignment horizontal="center" vertical="center" wrapText="1"/>
    </xf>
    <xf numFmtId="0" fontId="41" fillId="0" borderId="12" xfId="0" applyFont="1" applyFill="1" applyBorder="1" applyAlignment="1" applyProtection="1">
      <alignment horizontal="center" vertical="center"/>
    </xf>
    <xf numFmtId="0" fontId="42" fillId="0" borderId="12" xfId="0" applyFont="1" applyFill="1" applyBorder="1" applyAlignment="1" applyProtection="1">
      <alignment horizontal="right" vertical="center"/>
    </xf>
    <xf numFmtId="165" fontId="42" fillId="0" borderId="12" xfId="0" applyNumberFormat="1" applyFont="1" applyFill="1" applyBorder="1" applyAlignment="1" applyProtection="1">
      <alignment horizontal="right" vertical="center"/>
    </xf>
    <xf numFmtId="165" fontId="41" fillId="0" borderId="12" xfId="0" applyNumberFormat="1" applyFont="1" applyFill="1" applyBorder="1" applyAlignment="1" applyProtection="1">
      <alignment horizontal="right" vertical="center"/>
    </xf>
    <xf numFmtId="164" fontId="41" fillId="0" borderId="12" xfId="0" applyNumberFormat="1" applyFont="1" applyFill="1" applyBorder="1" applyAlignment="1" applyProtection="1">
      <alignment horizontal="center" vertical="center"/>
    </xf>
    <xf numFmtId="164" fontId="38" fillId="0" borderId="12" xfId="0" applyNumberFormat="1" applyFont="1" applyBorder="1" applyAlignment="1" applyProtection="1">
      <alignment horizontal="center"/>
    </xf>
    <xf numFmtId="164" fontId="43" fillId="0" borderId="12" xfId="0" applyNumberFormat="1" applyFont="1" applyFill="1" applyBorder="1" applyAlignment="1" applyProtection="1">
      <alignment horizontal="center" vertical="center"/>
    </xf>
    <xf numFmtId="4" fontId="41" fillId="0" borderId="12" xfId="0" applyNumberFormat="1" applyFont="1" applyFill="1" applyBorder="1" applyAlignment="1" applyProtection="1">
      <alignment horizontal="center" vertical="center"/>
    </xf>
    <xf numFmtId="0" fontId="0" fillId="0" borderId="0" xfId="0" applyBorder="1" applyAlignment="1" applyProtection="1">
      <alignment vertical="center"/>
    </xf>
    <xf numFmtId="0" fontId="0" fillId="0" borderId="0" xfId="0" applyBorder="1" applyProtection="1"/>
    <xf numFmtId="0" fontId="0" fillId="0" borderId="0" xfId="0" applyFont="1" applyBorder="1" applyProtection="1"/>
    <xf numFmtId="0" fontId="0" fillId="7" borderId="12" xfId="0" applyFill="1" applyBorder="1" applyAlignment="1" applyProtection="1">
      <alignment horizontal="center" vertical="center" wrapText="1"/>
    </xf>
    <xf numFmtId="0" fontId="0" fillId="7" borderId="12" xfId="0" applyFont="1" applyFill="1" applyBorder="1" applyAlignment="1" applyProtection="1">
      <alignment horizontal="center" vertical="center" wrapText="1"/>
    </xf>
    <xf numFmtId="0" fontId="0" fillId="0" borderId="0" xfId="0" applyFill="1" applyBorder="1" applyAlignment="1" applyProtection="1">
      <alignment horizontal="center" vertical="center"/>
    </xf>
    <xf numFmtId="0" fontId="25" fillId="0" borderId="0" xfId="0" applyFont="1" applyFill="1" applyBorder="1" applyAlignment="1" applyProtection="1">
      <alignment horizontal="center" vertical="center"/>
    </xf>
    <xf numFmtId="0" fontId="40" fillId="2" borderId="12" xfId="0" applyFont="1" applyFill="1" applyBorder="1" applyAlignment="1" applyProtection="1">
      <alignment horizontal="center" vertical="center"/>
    </xf>
    <xf numFmtId="164" fontId="28" fillId="0" borderId="5" xfId="0" applyNumberFormat="1" applyFont="1" applyFill="1" applyBorder="1" applyAlignment="1" applyProtection="1">
      <alignment horizontal="center" vertical="center"/>
    </xf>
    <xf numFmtId="0" fontId="0" fillId="0" borderId="5" xfId="0" applyFill="1" applyBorder="1" applyAlignment="1" applyProtection="1">
      <alignment horizontal="center"/>
    </xf>
    <xf numFmtId="164" fontId="27" fillId="0" borderId="5" xfId="0" applyNumberFormat="1" applyFont="1" applyFill="1" applyBorder="1" applyAlignment="1" applyProtection="1">
      <alignment horizontal="center" vertical="center"/>
    </xf>
    <xf numFmtId="4" fontId="27" fillId="0" borderId="5" xfId="0" applyNumberFormat="1" applyFont="1" applyFill="1" applyBorder="1" applyAlignment="1" applyProtection="1">
      <alignment horizontal="center" vertical="center"/>
    </xf>
    <xf numFmtId="4" fontId="25" fillId="0" borderId="12" xfId="0" applyNumberFormat="1" applyFont="1" applyFill="1" applyBorder="1" applyAlignment="1" applyProtection="1">
      <alignment horizontal="right" vertical="center"/>
      <protection locked="0"/>
    </xf>
    <xf numFmtId="4" fontId="39" fillId="0" borderId="12" xfId="0" applyNumberFormat="1" applyFont="1" applyFill="1" applyBorder="1" applyAlignment="1" applyProtection="1">
      <alignment horizontal="right" vertical="center"/>
      <protection locked="0"/>
    </xf>
    <xf numFmtId="4" fontId="45" fillId="9" borderId="12" xfId="0" applyNumberFormat="1" applyFont="1" applyFill="1" applyBorder="1" applyAlignment="1" applyProtection="1">
      <alignment horizontal="right" vertical="center"/>
    </xf>
    <xf numFmtId="0" fontId="0" fillId="4" borderId="0" xfId="0" applyFill="1" applyProtection="1"/>
    <xf numFmtId="4" fontId="29" fillId="0" borderId="12" xfId="0" applyNumberFormat="1" applyFont="1" applyFill="1" applyBorder="1" applyAlignment="1" applyProtection="1">
      <alignment horizontal="right" vertical="center"/>
      <protection locked="0"/>
    </xf>
    <xf numFmtId="14" fontId="0" fillId="0" borderId="0" xfId="0" applyNumberFormat="1"/>
    <xf numFmtId="166" fontId="29" fillId="0" borderId="12" xfId="0" applyNumberFormat="1" applyFont="1" applyFill="1" applyBorder="1" applyAlignment="1" applyProtection="1">
      <alignment horizontal="right" vertical="center"/>
      <protection locked="0"/>
    </xf>
    <xf numFmtId="0" fontId="0" fillId="0" borderId="2" xfId="0" applyBorder="1" applyAlignment="1" applyProtection="1"/>
    <xf numFmtId="0" fontId="21" fillId="3" borderId="1" xfId="0" applyFont="1" applyFill="1" applyBorder="1" applyProtection="1"/>
    <xf numFmtId="0" fontId="0" fillId="3" borderId="2" xfId="0" applyFill="1" applyBorder="1" applyProtection="1"/>
    <xf numFmtId="0" fontId="0" fillId="3" borderId="1" xfId="0" applyFill="1" applyBorder="1" applyProtection="1"/>
    <xf numFmtId="0" fontId="0" fillId="0" borderId="0" xfId="0" applyBorder="1"/>
    <xf numFmtId="0" fontId="0" fillId="0" borderId="11" xfId="0" applyBorder="1" applyProtection="1"/>
    <xf numFmtId="14" fontId="0" fillId="0" borderId="10" xfId="0" applyNumberFormat="1" applyFont="1" applyBorder="1" applyProtection="1">
      <protection locked="0"/>
    </xf>
    <xf numFmtId="49" fontId="1" fillId="0" borderId="10" xfId="0" applyNumberFormat="1" applyFont="1" applyFill="1" applyBorder="1" applyAlignment="1" applyProtection="1">
      <alignment horizontal="right" vertical="center"/>
    </xf>
    <xf numFmtId="164" fontId="0" fillId="0" borderId="10" xfId="0" applyNumberFormat="1" applyFill="1" applyBorder="1" applyAlignment="1" applyProtection="1">
      <alignment horizontal="right" vertical="center" wrapText="1"/>
    </xf>
    <xf numFmtId="49" fontId="0" fillId="0" borderId="10" xfId="0" applyNumberFormat="1" applyFill="1" applyBorder="1" applyAlignment="1" applyProtection="1">
      <alignment horizontal="left" vertical="center"/>
      <protection locked="0"/>
    </xf>
    <xf numFmtId="0" fontId="1" fillId="0" borderId="9" xfId="0" applyFont="1" applyBorder="1" applyAlignment="1" applyProtection="1">
      <alignment horizontal="right" vertical="center"/>
    </xf>
    <xf numFmtId="0" fontId="34" fillId="0" borderId="0" xfId="0" applyFont="1" applyAlignment="1" applyProtection="1">
      <protection locked="0"/>
    </xf>
    <xf numFmtId="0" fontId="0" fillId="0" borderId="8" xfId="0" applyBorder="1" applyProtection="1"/>
    <xf numFmtId="0" fontId="0" fillId="0" borderId="0" xfId="0" applyFill="1" applyBorder="1" applyAlignment="1" applyProtection="1">
      <alignment vertical="center" wrapText="1"/>
    </xf>
    <xf numFmtId="49" fontId="0" fillId="0" borderId="13" xfId="0" applyNumberFormat="1" applyFill="1" applyBorder="1" applyAlignment="1" applyProtection="1">
      <alignment vertical="center" wrapText="1"/>
      <protection locked="0"/>
    </xf>
    <xf numFmtId="164" fontId="0" fillId="0" borderId="0" xfId="0" applyNumberFormat="1" applyFill="1" applyBorder="1" applyAlignment="1" applyProtection="1">
      <alignment horizontal="right" vertical="center" wrapText="1"/>
    </xf>
    <xf numFmtId="0" fontId="0" fillId="0" borderId="7" xfId="0" applyFill="1" applyBorder="1" applyAlignment="1" applyProtection="1">
      <alignment horizontal="right" vertical="center" wrapText="1"/>
    </xf>
    <xf numFmtId="0" fontId="0" fillId="0" borderId="8" xfId="0" applyFill="1" applyBorder="1" applyAlignment="1" applyProtection="1">
      <alignment vertical="center" wrapText="1"/>
    </xf>
    <xf numFmtId="49" fontId="0" fillId="0" borderId="0" xfId="0" applyNumberFormat="1" applyFill="1" applyBorder="1" applyAlignment="1" applyProtection="1">
      <alignment vertical="center" wrapText="1"/>
      <protection locked="0"/>
    </xf>
    <xf numFmtId="164" fontId="0" fillId="0" borderId="0" xfId="0" applyNumberFormat="1" applyFill="1" applyBorder="1" applyAlignment="1" applyProtection="1">
      <alignment horizontal="right" vertical="center" wrapText="1"/>
      <protection locked="0"/>
    </xf>
    <xf numFmtId="0" fontId="1" fillId="0" borderId="7" xfId="0" applyFont="1" applyFill="1" applyBorder="1" applyAlignment="1" applyProtection="1">
      <alignment horizontal="left" vertical="center"/>
    </xf>
    <xf numFmtId="0" fontId="34" fillId="0" borderId="7" xfId="0" applyFont="1" applyBorder="1" applyAlignment="1" applyProtection="1">
      <alignment horizontal="right"/>
    </xf>
    <xf numFmtId="0" fontId="0" fillId="0" borderId="8" xfId="0" applyBorder="1" applyAlignment="1" applyProtection="1">
      <alignment vertical="top"/>
    </xf>
    <xf numFmtId="0" fontId="1" fillId="0" borderId="7" xfId="0" applyFont="1" applyBorder="1" applyAlignment="1" applyProtection="1">
      <alignment horizontal="right" vertical="center"/>
    </xf>
    <xf numFmtId="0" fontId="0" fillId="0" borderId="7" xfId="0" applyBorder="1" applyProtection="1"/>
    <xf numFmtId="0" fontId="0" fillId="0" borderId="11" xfId="0" applyBorder="1" applyAlignment="1" applyProtection="1">
      <alignment vertical="top"/>
    </xf>
    <xf numFmtId="0" fontId="0" fillId="0" borderId="10" xfId="0" applyBorder="1" applyAlignment="1" applyProtection="1">
      <alignment vertical="top"/>
    </xf>
    <xf numFmtId="0" fontId="4" fillId="0" borderId="9" xfId="0" applyFont="1" applyBorder="1" applyAlignment="1" applyProtection="1">
      <alignment horizontal="left" vertical="top" wrapText="1"/>
    </xf>
    <xf numFmtId="0" fontId="0" fillId="0" borderId="6" xfId="0" applyBorder="1" applyAlignment="1" applyProtection="1">
      <alignment vertical="top"/>
    </xf>
    <xf numFmtId="0" fontId="0" fillId="0" borderId="7" xfId="0" applyBorder="1"/>
    <xf numFmtId="0" fontId="0" fillId="0" borderId="8" xfId="0" applyBorder="1"/>
    <xf numFmtId="0" fontId="1" fillId="0" borderId="0" xfId="0" applyFont="1" applyFill="1" applyBorder="1" applyAlignment="1">
      <alignment horizontal="center" wrapText="1"/>
    </xf>
    <xf numFmtId="0" fontId="3" fillId="0" borderId="0" xfId="0" applyFont="1" applyFill="1" applyBorder="1" applyAlignment="1">
      <alignment horizontal="center"/>
    </xf>
    <xf numFmtId="0" fontId="0" fillId="0" borderId="0" xfId="0" applyFill="1" applyAlignment="1">
      <alignment wrapText="1"/>
    </xf>
    <xf numFmtId="0" fontId="34" fillId="0" borderId="0" xfId="0" applyFont="1" applyFill="1" applyAlignment="1" applyProtection="1">
      <alignment vertical="center"/>
      <protection locked="0"/>
    </xf>
    <xf numFmtId="0" fontId="34" fillId="0" borderId="0" xfId="0" applyFont="1" applyFill="1" applyAlignment="1" applyProtection="1">
      <alignment horizontal="center" vertical="center"/>
      <protection locked="0"/>
    </xf>
    <xf numFmtId="0" fontId="21" fillId="0" borderId="2" xfId="0" applyFont="1" applyBorder="1"/>
    <xf numFmtId="0" fontId="0" fillId="0" borderId="2" xfId="0" applyBorder="1" applyAlignment="1">
      <alignment vertical="top"/>
    </xf>
    <xf numFmtId="0" fontId="0" fillId="0" borderId="2" xfId="0" applyBorder="1"/>
    <xf numFmtId="49" fontId="3" fillId="3" borderId="3" xfId="0" applyNumberFormat="1" applyFont="1" applyFill="1" applyBorder="1" applyAlignment="1" applyProtection="1">
      <alignment horizontal="center" vertical="center" wrapText="1"/>
      <protection locked="0"/>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0" fillId="0" borderId="0" xfId="0" applyBorder="1" applyAlignment="1" applyProtection="1">
      <alignment horizontal="center" vertical="top"/>
      <protection locked="0"/>
    </xf>
    <xf numFmtId="0" fontId="54" fillId="0" borderId="2" xfId="0" applyFont="1" applyBorder="1"/>
    <xf numFmtId="0" fontId="6" fillId="0" borderId="7" xfId="0" applyFont="1" applyFill="1" applyBorder="1" applyAlignment="1" applyProtection="1">
      <alignment horizontal="center"/>
    </xf>
    <xf numFmtId="0" fontId="6" fillId="0" borderId="5" xfId="0" applyFont="1" applyFill="1" applyBorder="1" applyAlignment="1" applyProtection="1">
      <alignment horizontal="center"/>
    </xf>
    <xf numFmtId="0" fontId="6" fillId="0" borderId="8" xfId="0" applyFont="1" applyFill="1" applyBorder="1" applyAlignment="1" applyProtection="1">
      <alignment horizontal="center"/>
    </xf>
    <xf numFmtId="166" fontId="56" fillId="2" borderId="12" xfId="0" applyNumberFormat="1" applyFont="1" applyFill="1" applyBorder="1" applyAlignment="1" applyProtection="1">
      <alignment horizontal="right" vertical="center"/>
    </xf>
    <xf numFmtId="4" fontId="57" fillId="2" borderId="12" xfId="0" applyNumberFormat="1" applyFont="1" applyFill="1" applyBorder="1" applyAlignment="1" applyProtection="1">
      <alignment horizontal="right" vertical="center"/>
    </xf>
    <xf numFmtId="4" fontId="58" fillId="2" borderId="12" xfId="0" applyNumberFormat="1" applyFont="1" applyFill="1" applyBorder="1" applyAlignment="1" applyProtection="1">
      <alignment horizontal="right" vertical="center"/>
    </xf>
    <xf numFmtId="0" fontId="0" fillId="0" borderId="3" xfId="0" applyBorder="1" applyProtection="1"/>
    <xf numFmtId="0" fontId="59" fillId="3" borderId="0" xfId="0" applyFont="1" applyFill="1" applyAlignment="1" applyProtection="1">
      <alignment horizontal="center" vertical="center"/>
    </xf>
    <xf numFmtId="0" fontId="60" fillId="0" borderId="0" xfId="0" applyFont="1" applyAlignment="1" applyProtection="1">
      <alignment vertical="center"/>
    </xf>
    <xf numFmtId="0" fontId="61" fillId="3" borderId="0" xfId="0" applyFont="1" applyFill="1" applyAlignment="1" applyProtection="1">
      <alignment horizontal="left" vertical="center" wrapText="1"/>
    </xf>
    <xf numFmtId="164" fontId="0" fillId="0" borderId="13" xfId="0" applyNumberFormat="1" applyFill="1" applyBorder="1" applyAlignment="1" applyProtection="1">
      <alignment horizontal="right" vertical="center" wrapText="1"/>
    </xf>
    <xf numFmtId="0" fontId="0" fillId="0" borderId="0" xfId="0" applyFill="1" applyBorder="1" applyAlignment="1" applyProtection="1">
      <alignment vertical="center"/>
    </xf>
    <xf numFmtId="0" fontId="10" fillId="0" borderId="0" xfId="0" applyFont="1" applyFill="1" applyBorder="1" applyAlignment="1" applyProtection="1">
      <alignment horizontal="left" vertical="center" wrapText="1"/>
    </xf>
    <xf numFmtId="0" fontId="18" fillId="0" borderId="0" xfId="0" applyFont="1" applyFill="1" applyBorder="1" applyAlignment="1" applyProtection="1">
      <alignment horizontal="left" vertical="center"/>
    </xf>
    <xf numFmtId="0" fontId="22" fillId="0" borderId="0" xfId="0" applyFont="1" applyFill="1" applyBorder="1" applyAlignment="1" applyProtection="1">
      <alignment vertical="center"/>
    </xf>
    <xf numFmtId="0" fontId="0" fillId="0" borderId="0" xfId="0" applyFill="1" applyBorder="1" applyProtection="1"/>
    <xf numFmtId="0" fontId="19" fillId="0" borderId="0" xfId="0" applyFont="1" applyFill="1" applyBorder="1" applyAlignment="1" applyProtection="1">
      <alignment vertical="center"/>
    </xf>
    <xf numFmtId="0" fontId="0" fillId="0" borderId="0" xfId="0" applyFill="1" applyBorder="1" applyAlignment="1" applyProtection="1">
      <alignment vertical="center" wrapText="1"/>
    </xf>
    <xf numFmtId="0" fontId="40" fillId="2" borderId="12" xfId="0" applyFont="1" applyFill="1" applyBorder="1" applyAlignment="1" applyProtection="1">
      <alignment horizontal="center" vertical="center" wrapText="1"/>
    </xf>
    <xf numFmtId="4" fontId="25" fillId="0" borderId="12" xfId="0" applyNumberFormat="1" applyFont="1" applyFill="1" applyBorder="1" applyAlignment="1" applyProtection="1">
      <alignment horizontal="right" vertical="center"/>
    </xf>
    <xf numFmtId="0" fontId="64" fillId="8" borderId="12" xfId="0" applyFont="1" applyFill="1" applyBorder="1" applyAlignment="1" applyProtection="1">
      <alignment horizontal="center" vertical="center" wrapText="1"/>
    </xf>
    <xf numFmtId="0" fontId="64" fillId="8" borderId="12" xfId="0" applyFont="1" applyFill="1" applyBorder="1" applyAlignment="1" applyProtection="1">
      <alignment horizontal="center" vertical="center"/>
    </xf>
    <xf numFmtId="4" fontId="45" fillId="9" borderId="12" xfId="0" applyNumberFormat="1" applyFont="1" applyFill="1" applyBorder="1" applyAlignment="1" applyProtection="1">
      <alignment horizontal="right" vertical="center" wrapText="1"/>
    </xf>
    <xf numFmtId="0" fontId="0" fillId="0" borderId="12" xfId="0" applyBorder="1" applyAlignment="1">
      <alignment horizontal="justify"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5" fillId="0" borderId="11" xfId="0" applyFont="1" applyBorder="1" applyAlignment="1">
      <alignment horizontal="center" vertical="center"/>
    </xf>
    <xf numFmtId="0" fontId="6" fillId="2" borderId="1" xfId="0" applyFont="1" applyFill="1" applyBorder="1" applyAlignment="1" applyProtection="1">
      <alignment horizontal="center" vertical="center" wrapText="1"/>
    </xf>
    <xf numFmtId="0" fontId="6" fillId="2" borderId="2" xfId="0" applyFont="1" applyFill="1" applyBorder="1" applyAlignment="1" applyProtection="1">
      <alignment horizontal="center" vertical="center" wrapText="1"/>
    </xf>
    <xf numFmtId="0" fontId="6" fillId="2" borderId="3" xfId="0" applyFont="1" applyFill="1" applyBorder="1" applyAlignment="1" applyProtection="1">
      <alignment horizontal="center" vertical="center" wrapText="1"/>
    </xf>
    <xf numFmtId="0" fontId="4" fillId="0" borderId="4" xfId="0" applyFont="1" applyBorder="1" applyAlignment="1">
      <alignment horizontal="center" vertical="top" wrapText="1"/>
    </xf>
    <xf numFmtId="0" fontId="4" fillId="0" borderId="6" xfId="0" applyFont="1" applyBorder="1" applyAlignment="1">
      <alignment horizontal="center" vertical="top" wrapText="1"/>
    </xf>
    <xf numFmtId="0" fontId="4" fillId="0" borderId="7" xfId="0" applyFont="1" applyBorder="1" applyAlignment="1">
      <alignment horizontal="center" vertical="top" wrapText="1"/>
    </xf>
    <xf numFmtId="0" fontId="4" fillId="0" borderId="8" xfId="0" applyFont="1" applyBorder="1" applyAlignment="1">
      <alignment horizontal="center" vertical="top" wrapText="1"/>
    </xf>
    <xf numFmtId="0" fontId="4" fillId="0" borderId="9" xfId="0" applyFont="1" applyBorder="1" applyAlignment="1">
      <alignment horizontal="center" vertical="top" wrapText="1"/>
    </xf>
    <xf numFmtId="0" fontId="4" fillId="0" borderId="11" xfId="0" applyFont="1" applyBorder="1" applyAlignment="1">
      <alignment horizontal="center" vertical="top" wrapText="1"/>
    </xf>
    <xf numFmtId="0" fontId="52" fillId="0" borderId="2" xfId="0" applyFont="1" applyBorder="1" applyAlignment="1">
      <alignment horizontal="center" vertical="center" wrapText="1"/>
    </xf>
    <xf numFmtId="49" fontId="0" fillId="0" borderId="12" xfId="0" applyNumberFormat="1" applyBorder="1" applyAlignment="1">
      <alignment horizontal="justify" vertical="top" wrapText="1"/>
    </xf>
    <xf numFmtId="0" fontId="52" fillId="0" borderId="10" xfId="0" applyFont="1" applyBorder="1" applyAlignment="1">
      <alignment horizontal="center" vertical="center" wrapText="1"/>
    </xf>
    <xf numFmtId="0" fontId="44" fillId="0" borderId="0" xfId="0" applyFont="1" applyFill="1" applyAlignment="1">
      <alignment horizontal="center"/>
    </xf>
    <xf numFmtId="0" fontId="16" fillId="0" borderId="0" xfId="0" applyFont="1" applyFill="1" applyAlignment="1">
      <alignment horizontal="left" vertical="center" wrapText="1"/>
    </xf>
    <xf numFmtId="0" fontId="14" fillId="0" borderId="0" xfId="0" applyFont="1" applyFill="1" applyAlignment="1">
      <alignment horizontal="left" vertical="center" wrapText="1"/>
    </xf>
    <xf numFmtId="0" fontId="0" fillId="0" borderId="0" xfId="0" applyFill="1" applyAlignment="1">
      <alignment horizontal="center"/>
    </xf>
    <xf numFmtId="0" fontId="6" fillId="2" borderId="7"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17" fillId="0" borderId="7" xfId="0" applyFont="1" applyFill="1" applyBorder="1" applyAlignment="1">
      <alignment horizontal="center"/>
    </xf>
    <xf numFmtId="0" fontId="17" fillId="0" borderId="0" xfId="0" applyFont="1" applyFill="1" applyBorder="1" applyAlignment="1">
      <alignment horizontal="center"/>
    </xf>
    <xf numFmtId="0" fontId="3" fillId="0" borderId="0" xfId="0" applyFont="1" applyFill="1" applyBorder="1" applyAlignment="1">
      <alignment horizontal="left" vertical="center"/>
    </xf>
    <xf numFmtId="0" fontId="3" fillId="2" borderId="1" xfId="0" applyFont="1" applyFill="1" applyBorder="1" applyAlignment="1" applyProtection="1">
      <alignment horizontal="center"/>
    </xf>
    <xf numFmtId="0" fontId="3" fillId="2" borderId="2" xfId="0" applyFont="1" applyFill="1" applyBorder="1" applyAlignment="1" applyProtection="1">
      <alignment horizontal="center"/>
    </xf>
    <xf numFmtId="0" fontId="3" fillId="2" borderId="3" xfId="0" applyFont="1" applyFill="1" applyBorder="1" applyAlignment="1" applyProtection="1">
      <alignment horizontal="center"/>
    </xf>
    <xf numFmtId="0" fontId="2" fillId="3" borderId="1" xfId="0" applyFont="1" applyFill="1" applyBorder="1" applyAlignment="1" applyProtection="1">
      <alignment horizontal="left" vertical="center" wrapText="1"/>
      <protection locked="0"/>
    </xf>
    <xf numFmtId="0" fontId="2" fillId="3" borderId="2" xfId="0" applyFont="1" applyFill="1" applyBorder="1" applyAlignment="1" applyProtection="1">
      <alignment horizontal="left" vertical="center" wrapText="1"/>
      <protection locked="0"/>
    </xf>
    <xf numFmtId="0" fontId="2" fillId="3" borderId="3" xfId="0" applyFont="1" applyFill="1" applyBorder="1" applyAlignment="1" applyProtection="1">
      <alignment horizontal="left" vertical="center" wrapText="1"/>
      <protection locked="0"/>
    </xf>
    <xf numFmtId="0" fontId="7" fillId="3" borderId="1" xfId="0" applyFont="1" applyFill="1" applyBorder="1" applyAlignment="1" applyProtection="1">
      <alignment horizontal="right" vertical="center"/>
    </xf>
    <xf numFmtId="0" fontId="7" fillId="3" borderId="2" xfId="0" applyFont="1" applyFill="1" applyBorder="1" applyAlignment="1" applyProtection="1">
      <alignment horizontal="right" vertical="center"/>
    </xf>
    <xf numFmtId="14" fontId="2" fillId="3" borderId="1" xfId="0" applyNumberFormat="1" applyFont="1" applyFill="1" applyBorder="1" applyAlignment="1" applyProtection="1">
      <alignment horizontal="left" vertical="center"/>
      <protection locked="0"/>
    </xf>
    <xf numFmtId="14" fontId="2" fillId="3" borderId="3" xfId="0" applyNumberFormat="1" applyFont="1" applyFill="1" applyBorder="1" applyAlignment="1" applyProtection="1">
      <alignment horizontal="left" vertical="center"/>
      <protection locked="0"/>
    </xf>
    <xf numFmtId="0" fontId="3" fillId="3" borderId="2" xfId="0" applyFont="1" applyFill="1" applyBorder="1" applyAlignment="1" applyProtection="1">
      <alignment horizontal="center" vertical="center" wrapText="1"/>
    </xf>
    <xf numFmtId="0" fontId="46" fillId="10" borderId="1" xfId="0" applyFont="1" applyFill="1" applyBorder="1" applyAlignment="1" applyProtection="1">
      <alignment horizontal="left" vertical="center" wrapText="1"/>
    </xf>
    <xf numFmtId="0" fontId="46" fillId="10" borderId="2" xfId="0" applyFont="1" applyFill="1" applyBorder="1" applyAlignment="1" applyProtection="1">
      <alignment horizontal="left" vertical="center" wrapText="1"/>
    </xf>
    <xf numFmtId="0" fontId="9" fillId="3" borderId="1" xfId="0" applyFont="1" applyFill="1" applyBorder="1" applyAlignment="1" applyProtection="1">
      <alignment horizontal="left" vertical="center" wrapText="1"/>
      <protection locked="0"/>
    </xf>
    <xf numFmtId="0" fontId="9" fillId="3" borderId="2" xfId="0" applyFont="1" applyFill="1" applyBorder="1" applyAlignment="1" applyProtection="1">
      <alignment horizontal="left" vertical="center" wrapText="1"/>
      <protection locked="0"/>
    </xf>
    <xf numFmtId="0" fontId="9" fillId="3" borderId="3" xfId="0" applyFont="1" applyFill="1" applyBorder="1" applyAlignment="1" applyProtection="1">
      <alignment horizontal="left" vertical="center" wrapText="1"/>
      <protection locked="0"/>
    </xf>
    <xf numFmtId="49" fontId="15" fillId="3" borderId="1" xfId="0" applyNumberFormat="1" applyFont="1" applyFill="1" applyBorder="1" applyAlignment="1" applyProtection="1">
      <alignment horizontal="left" vertical="center" wrapText="1"/>
      <protection locked="0"/>
    </xf>
    <xf numFmtId="49" fontId="15" fillId="3" borderId="2" xfId="0" applyNumberFormat="1" applyFont="1" applyFill="1" applyBorder="1" applyAlignment="1" applyProtection="1">
      <alignment horizontal="left" vertical="center" wrapText="1"/>
      <protection locked="0"/>
    </xf>
    <xf numFmtId="49" fontId="15" fillId="3" borderId="3" xfId="0" applyNumberFormat="1" applyFont="1" applyFill="1" applyBorder="1" applyAlignment="1" applyProtection="1">
      <alignment horizontal="left" vertical="center" wrapText="1"/>
      <protection locked="0"/>
    </xf>
    <xf numFmtId="0" fontId="36" fillId="10" borderId="1" xfId="0" applyFont="1" applyFill="1" applyBorder="1" applyAlignment="1" applyProtection="1">
      <alignment horizontal="left" vertical="center" wrapText="1"/>
    </xf>
    <xf numFmtId="0" fontId="37" fillId="10" borderId="2" xfId="0" applyFont="1" applyFill="1" applyBorder="1" applyAlignment="1" applyProtection="1">
      <alignment horizontal="left" vertical="center" wrapText="1"/>
    </xf>
    <xf numFmtId="0" fontId="37" fillId="10" borderId="3" xfId="0" applyFont="1" applyFill="1" applyBorder="1" applyAlignment="1" applyProtection="1">
      <alignment horizontal="left" vertical="center" wrapText="1"/>
    </xf>
    <xf numFmtId="0" fontId="6" fillId="2" borderId="1" xfId="0" applyFont="1" applyFill="1" applyBorder="1" applyAlignment="1" applyProtection="1">
      <alignment horizontal="center"/>
    </xf>
    <xf numFmtId="0" fontId="6" fillId="2" borderId="2" xfId="0" applyFont="1" applyFill="1" applyBorder="1" applyAlignment="1" applyProtection="1">
      <alignment horizontal="center"/>
    </xf>
    <xf numFmtId="0" fontId="6" fillId="2" borderId="3" xfId="0" applyFont="1" applyFill="1" applyBorder="1" applyAlignment="1" applyProtection="1">
      <alignment horizontal="center"/>
    </xf>
    <xf numFmtId="0" fontId="0" fillId="11" borderId="0" xfId="0" applyFill="1" applyAlignment="1" applyProtection="1">
      <alignment horizontal="left"/>
      <protection locked="0"/>
    </xf>
    <xf numFmtId="49" fontId="0" fillId="3" borderId="0" xfId="0" applyNumberFormat="1" applyFill="1" applyAlignment="1" applyProtection="1">
      <alignment horizontal="left"/>
      <protection locked="0"/>
    </xf>
    <xf numFmtId="0" fontId="3" fillId="2" borderId="12" xfId="0" applyFont="1" applyFill="1" applyBorder="1" applyAlignment="1" applyProtection="1">
      <alignment horizontal="center"/>
    </xf>
    <xf numFmtId="0" fontId="0" fillId="3" borderId="0" xfId="0" applyFill="1" applyAlignment="1" applyProtection="1">
      <alignment horizontal="left"/>
      <protection locked="0"/>
    </xf>
    <xf numFmtId="0" fontId="2" fillId="0" borderId="2" xfId="0" applyFont="1" applyFill="1" applyBorder="1" applyAlignment="1" applyProtection="1">
      <alignment horizontal="left" vertical="center"/>
      <protection locked="0"/>
    </xf>
    <xf numFmtId="0" fontId="2" fillId="0" borderId="3" xfId="0" applyFont="1" applyFill="1" applyBorder="1" applyAlignment="1" applyProtection="1">
      <alignment horizontal="left" vertical="center"/>
      <protection locked="0"/>
    </xf>
    <xf numFmtId="0" fontId="0" fillId="3" borderId="0" xfId="0" applyFill="1" applyBorder="1" applyAlignment="1" applyProtection="1">
      <alignment horizontal="left"/>
      <protection locked="0"/>
    </xf>
    <xf numFmtId="0" fontId="8" fillId="6" borderId="0" xfId="0" applyFont="1" applyFill="1" applyAlignment="1" applyProtection="1">
      <alignment horizontal="center" vertical="center"/>
    </xf>
    <xf numFmtId="0" fontId="5" fillId="0" borderId="4" xfId="0" applyFont="1" applyBorder="1" applyAlignment="1" applyProtection="1">
      <alignment horizontal="center" vertical="center"/>
    </xf>
    <xf numFmtId="0" fontId="5"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0" borderId="8"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10" xfId="0" applyFont="1" applyBorder="1" applyAlignment="1" applyProtection="1">
      <alignment horizontal="center" vertical="center"/>
    </xf>
    <xf numFmtId="0" fontId="5" fillId="0" borderId="11" xfId="0" applyFont="1" applyBorder="1" applyAlignment="1" applyProtection="1">
      <alignment horizontal="center" vertical="center"/>
    </xf>
    <xf numFmtId="0" fontId="52" fillId="3" borderId="4" xfId="0" applyFont="1" applyFill="1" applyBorder="1" applyAlignment="1" applyProtection="1">
      <alignment horizontal="center" vertical="center" wrapText="1"/>
    </xf>
    <xf numFmtId="0" fontId="52" fillId="3" borderId="5" xfId="0" applyFont="1" applyFill="1" applyBorder="1" applyAlignment="1" applyProtection="1">
      <alignment horizontal="center" vertical="center" wrapText="1"/>
    </xf>
    <xf numFmtId="49" fontId="24" fillId="3" borderId="0" xfId="1" applyNumberFormat="1" applyFill="1" applyAlignment="1" applyProtection="1">
      <alignment horizontal="left"/>
      <protection locked="0"/>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6" fillId="2" borderId="11" xfId="0" applyFont="1" applyFill="1" applyBorder="1" applyAlignment="1" applyProtection="1">
      <alignment horizontal="center" vertical="center" wrapText="1"/>
    </xf>
    <xf numFmtId="0" fontId="0" fillId="0" borderId="7" xfId="0" applyFill="1" applyBorder="1" applyAlignment="1" applyProtection="1">
      <alignment horizontal="left" vertical="center" wrapText="1"/>
    </xf>
    <xf numFmtId="0" fontId="0" fillId="0" borderId="0" xfId="0" applyFill="1" applyBorder="1" applyAlignment="1" applyProtection="1">
      <alignment horizontal="left" vertical="center" wrapText="1"/>
    </xf>
    <xf numFmtId="0" fontId="0" fillId="0" borderId="8" xfId="0" applyFill="1" applyBorder="1" applyAlignment="1" applyProtection="1">
      <alignment horizontal="left" vertical="center" wrapText="1"/>
    </xf>
    <xf numFmtId="0" fontId="8" fillId="11" borderId="7" xfId="0" applyFont="1" applyFill="1" applyBorder="1" applyAlignment="1" applyProtection="1">
      <alignment horizontal="center"/>
    </xf>
    <xf numFmtId="0" fontId="8" fillId="11" borderId="0" xfId="0" applyFont="1" applyFill="1" applyBorder="1" applyAlignment="1" applyProtection="1">
      <alignment horizontal="center"/>
    </xf>
    <xf numFmtId="0" fontId="8" fillId="11" borderId="8" xfId="0" applyFont="1" applyFill="1" applyBorder="1" applyAlignment="1" applyProtection="1">
      <alignment horizontal="center"/>
    </xf>
    <xf numFmtId="0" fontId="0" fillId="0" borderId="0" xfId="0" applyFill="1" applyBorder="1" applyAlignment="1" applyProtection="1">
      <alignment horizontal="center" vertical="center" wrapText="1"/>
      <protection locked="0"/>
    </xf>
    <xf numFmtId="0" fontId="0" fillId="0" borderId="0" xfId="0" applyBorder="1" applyAlignment="1" applyProtection="1">
      <alignment horizontal="left" vertical="top"/>
      <protection locked="0"/>
    </xf>
    <xf numFmtId="0" fontId="0" fillId="0" borderId="0" xfId="0" applyBorder="1" applyAlignment="1" applyProtection="1">
      <alignment horizontal="center" vertical="top"/>
      <protection locked="0"/>
    </xf>
    <xf numFmtId="0" fontId="0" fillId="0" borderId="7" xfId="0" applyFill="1" applyBorder="1" applyAlignment="1" applyProtection="1">
      <alignment vertical="center" wrapText="1"/>
    </xf>
    <xf numFmtId="0" fontId="0" fillId="0" borderId="0" xfId="0" applyFill="1" applyBorder="1" applyAlignment="1" applyProtection="1">
      <alignment vertical="center" wrapText="1"/>
    </xf>
    <xf numFmtId="0" fontId="0" fillId="0" borderId="8" xfId="0" applyFill="1" applyBorder="1" applyAlignment="1" applyProtection="1">
      <alignment vertical="center" wrapText="1"/>
    </xf>
    <xf numFmtId="0" fontId="34" fillId="0" borderId="7" xfId="0" applyFont="1" applyFill="1" applyBorder="1" applyAlignment="1" applyProtection="1">
      <alignment horizontal="center" vertical="center" wrapText="1"/>
    </xf>
    <xf numFmtId="0" fontId="34" fillId="0" borderId="0" xfId="0" applyFont="1" applyFill="1" applyBorder="1" applyAlignment="1" applyProtection="1">
      <alignment horizontal="center" vertical="center" wrapText="1"/>
    </xf>
    <xf numFmtId="0" fontId="34" fillId="0" borderId="8" xfId="0" applyFont="1" applyFill="1" applyBorder="1" applyAlignment="1" applyProtection="1">
      <alignment horizontal="center" vertical="center" wrapText="1"/>
    </xf>
    <xf numFmtId="0" fontId="1" fillId="0" borderId="7"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1" fillId="0" borderId="8" xfId="0" applyFont="1" applyFill="1" applyBorder="1" applyAlignment="1" applyProtection="1">
      <alignment horizontal="left" vertical="center" wrapText="1"/>
    </xf>
    <xf numFmtId="0" fontId="52" fillId="0" borderId="9" xfId="0" applyFont="1" applyBorder="1" applyAlignment="1" applyProtection="1">
      <alignment horizontal="center" wrapText="1"/>
    </xf>
    <xf numFmtId="0" fontId="52" fillId="0" borderId="10" xfId="0" applyFont="1" applyBorder="1" applyAlignment="1" applyProtection="1">
      <alignment horizontal="center" wrapText="1"/>
    </xf>
    <xf numFmtId="0" fontId="52" fillId="0" borderId="11" xfId="0" applyFont="1" applyBorder="1" applyAlignment="1" applyProtection="1">
      <alignment horizontal="center" wrapText="1"/>
    </xf>
    <xf numFmtId="0" fontId="53" fillId="0" borderId="9" xfId="0" applyFont="1" applyFill="1" applyBorder="1" applyAlignment="1" applyProtection="1">
      <alignment horizontal="left" vertical="center" wrapText="1"/>
    </xf>
    <xf numFmtId="0" fontId="53" fillId="0" borderId="10" xfId="0" applyFont="1" applyFill="1" applyBorder="1" applyAlignment="1" applyProtection="1">
      <alignment horizontal="left" vertical="center" wrapText="1"/>
    </xf>
    <xf numFmtId="0" fontId="53" fillId="0" borderId="11" xfId="0" applyFont="1" applyFill="1" applyBorder="1" applyAlignment="1" applyProtection="1">
      <alignment horizontal="left" vertical="center" wrapText="1"/>
    </xf>
    <xf numFmtId="0" fontId="52" fillId="0" borderId="4" xfId="0" applyFont="1" applyBorder="1" applyAlignment="1">
      <alignment horizontal="center" vertical="center" wrapText="1"/>
    </xf>
    <xf numFmtId="0" fontId="52" fillId="0" borderId="5" xfId="0" applyFont="1" applyBorder="1" applyAlignment="1">
      <alignment horizontal="center" vertical="center" wrapText="1"/>
    </xf>
    <xf numFmtId="0" fontId="52" fillId="0" borderId="6" xfId="0" applyFont="1" applyBorder="1" applyAlignment="1">
      <alignment horizontal="center" vertical="center" wrapText="1"/>
    </xf>
    <xf numFmtId="0" fontId="0" fillId="0" borderId="7" xfId="0" applyFont="1" applyFill="1" applyBorder="1" applyAlignment="1" applyProtection="1">
      <alignment horizontal="left" vertical="center" wrapText="1"/>
    </xf>
    <xf numFmtId="0" fontId="0" fillId="0" borderId="0" xfId="0" applyFont="1" applyFill="1" applyBorder="1" applyAlignment="1" applyProtection="1">
      <alignment horizontal="left" vertical="center" wrapText="1"/>
    </xf>
    <xf numFmtId="0" fontId="0" fillId="0" borderId="8" xfId="0" applyFont="1" applyFill="1" applyBorder="1" applyAlignment="1" applyProtection="1">
      <alignment horizontal="left" vertical="center" wrapText="1"/>
    </xf>
  </cellXfs>
  <cellStyles count="2">
    <cellStyle name="Lien hypertexte" xfId="1" builtinId="8"/>
    <cellStyle name="Normal" xfId="0" builtinId="0"/>
  </cellStyles>
  <dxfs count="32">
    <dxf>
      <font>
        <b/>
        <i val="0"/>
        <color rgb="FFFF0000"/>
      </font>
    </dxf>
    <dxf>
      <font>
        <color theme="1"/>
      </font>
    </dxf>
    <dxf>
      <fill>
        <patternFill>
          <bgColor theme="6" tint="0.59996337778862885"/>
        </patternFill>
      </fill>
      <border>
        <left/>
        <right/>
        <top/>
        <bottom style="dotted">
          <color auto="1"/>
        </bottom>
        <vertical/>
        <horizontal/>
      </border>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border>
        <left/>
        <right/>
        <top/>
        <bottom style="dotted">
          <color auto="1"/>
        </bottom>
      </border>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59996337778862885"/>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
      <fill>
        <patternFill>
          <bgColor theme="6" tint="0.39994506668294322"/>
        </patternFill>
      </fill>
    </dxf>
  </dxfs>
  <tableStyles count="0" defaultTableStyle="TableStyleMedium2" defaultPivotStyle="PivotStyleLight16"/>
  <colors>
    <mruColors>
      <color rgb="FFF5F27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fmlaLink="$A$4" lockText="1" noThreeD="1"/>
</file>

<file path=xl/ctrlProps/ctrlProp10.xml><?xml version="1.0" encoding="utf-8"?>
<formControlPr xmlns="http://schemas.microsoft.com/office/spreadsheetml/2009/9/main" objectType="CheckBox" fmlaLink="$A$14" lockText="1" noThreeD="1"/>
</file>

<file path=xl/ctrlProps/ctrlProp11.xml><?xml version="1.0" encoding="utf-8"?>
<formControlPr xmlns="http://schemas.microsoft.com/office/spreadsheetml/2009/9/main" objectType="CheckBox" fmlaLink="$A$10"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fmlaLink="$A$22"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A$5"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fmlaLink="$A$23" lockText="1" noThreeD="1"/>
</file>

<file path=xl/ctrlProps/ctrlProp23.xml><?xml version="1.0" encoding="utf-8"?>
<formControlPr xmlns="http://schemas.microsoft.com/office/spreadsheetml/2009/9/main" objectType="CheckBox" fmlaLink="$A$24" lockText="1" noThreeD="1"/>
</file>

<file path=xl/ctrlProps/ctrlProp24.xml><?xml version="1.0" encoding="utf-8"?>
<formControlPr xmlns="http://schemas.microsoft.com/office/spreadsheetml/2009/9/main" objectType="CheckBox" fmlaLink="$A$25" lockText="1" noThreeD="1"/>
</file>

<file path=xl/ctrlProps/ctrlProp25.xml><?xml version="1.0" encoding="utf-8"?>
<formControlPr xmlns="http://schemas.microsoft.com/office/spreadsheetml/2009/9/main" objectType="CheckBox" fmlaLink="$A$26" lockText="1" noThreeD="1"/>
</file>

<file path=xl/ctrlProps/ctrlProp26.xml><?xml version="1.0" encoding="utf-8"?>
<formControlPr xmlns="http://schemas.microsoft.com/office/spreadsheetml/2009/9/main" objectType="CheckBox" fmlaLink="$A$27" lockText="1" noThreeD="1"/>
</file>

<file path=xl/ctrlProps/ctrlProp27.xml><?xml version="1.0" encoding="utf-8"?>
<formControlPr xmlns="http://schemas.microsoft.com/office/spreadsheetml/2009/9/main" objectType="CheckBox" fmlaLink="$A$28" lockText="1" noThreeD="1"/>
</file>

<file path=xl/ctrlProps/ctrlProp28.xml><?xml version="1.0" encoding="utf-8"?>
<formControlPr xmlns="http://schemas.microsoft.com/office/spreadsheetml/2009/9/main" objectType="CheckBox" fmlaLink="$A$31" lockText="1" noThreeD="1"/>
</file>

<file path=xl/ctrlProps/ctrlProp29.xml><?xml version="1.0" encoding="utf-8"?>
<formControlPr xmlns="http://schemas.microsoft.com/office/spreadsheetml/2009/9/main" objectType="CheckBox" fmlaLink="$A$32" lockText="1" noThreeD="1"/>
</file>

<file path=xl/ctrlProps/ctrlProp3.xml><?xml version="1.0" encoding="utf-8"?>
<formControlPr xmlns="http://schemas.microsoft.com/office/spreadsheetml/2009/9/main" objectType="CheckBox" fmlaLink="$A$6" lockText="1" noThreeD="1"/>
</file>

<file path=xl/ctrlProps/ctrlProp30.xml><?xml version="1.0" encoding="utf-8"?>
<formControlPr xmlns="http://schemas.microsoft.com/office/spreadsheetml/2009/9/main" objectType="CheckBox" fmlaLink="$A$33" lockText="1" noThreeD="1"/>
</file>

<file path=xl/ctrlProps/ctrlProp31.xml><?xml version="1.0" encoding="utf-8"?>
<formControlPr xmlns="http://schemas.microsoft.com/office/spreadsheetml/2009/9/main" objectType="CheckBox" fmlaLink="$A$34" lockText="1" noThreeD="1"/>
</file>

<file path=xl/ctrlProps/ctrlProp4.xml><?xml version="1.0" encoding="utf-8"?>
<formControlPr xmlns="http://schemas.microsoft.com/office/spreadsheetml/2009/9/main" objectType="CheckBox" fmlaLink="$A$7" lockText="1" noThreeD="1"/>
</file>

<file path=xl/ctrlProps/ctrlProp5.xml><?xml version="1.0" encoding="utf-8"?>
<formControlPr xmlns="http://schemas.microsoft.com/office/spreadsheetml/2009/9/main" objectType="CheckBox" fmlaLink="$A$8" lockText="1" noThreeD="1"/>
</file>

<file path=xl/ctrlProps/ctrlProp6.xml><?xml version="1.0" encoding="utf-8"?>
<formControlPr xmlns="http://schemas.microsoft.com/office/spreadsheetml/2009/9/main" objectType="CheckBox" fmlaLink="$A$9" lockText="1" noThreeD="1"/>
</file>

<file path=xl/ctrlProps/ctrlProp7.xml><?xml version="1.0" encoding="utf-8"?>
<formControlPr xmlns="http://schemas.microsoft.com/office/spreadsheetml/2009/9/main" objectType="CheckBox" fmlaLink="$A$11" lockText="1" noThreeD="1"/>
</file>

<file path=xl/ctrlProps/ctrlProp8.xml><?xml version="1.0" encoding="utf-8"?>
<formControlPr xmlns="http://schemas.microsoft.com/office/spreadsheetml/2009/9/main" objectType="CheckBox" fmlaLink="$A$12" lockText="1" noThreeD="1"/>
</file>

<file path=xl/ctrlProps/ctrlProp9.xml><?xml version="1.0" encoding="utf-8"?>
<formControlPr xmlns="http://schemas.microsoft.com/office/spreadsheetml/2009/9/main" objectType="CheckBox" fmlaLink="$A$13"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1241714</xdr:colOff>
      <xdr:row>0</xdr:row>
      <xdr:rowOff>60682</xdr:rowOff>
    </xdr:from>
    <xdr:to>
      <xdr:col>1</xdr:col>
      <xdr:colOff>606136</xdr:colOff>
      <xdr:row>4</xdr:row>
      <xdr:rowOff>95182</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41714" y="60682"/>
          <a:ext cx="1918854" cy="796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514349</xdr:colOff>
      <xdr:row>0</xdr:row>
      <xdr:rowOff>66675</xdr:rowOff>
    </xdr:from>
    <xdr:to>
      <xdr:col>1</xdr:col>
      <xdr:colOff>241426</xdr:colOff>
      <xdr:row>4</xdr:row>
      <xdr:rowOff>123825</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49" y="66675"/>
          <a:ext cx="1813052"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9525</xdr:colOff>
          <xdr:row>3</xdr:row>
          <xdr:rowOff>9525</xdr:rowOff>
        </xdr:from>
        <xdr:to>
          <xdr:col>1</xdr:col>
          <xdr:colOff>457200</xdr:colOff>
          <xdr:row>3</xdr:row>
          <xdr:rowOff>257175</xdr:rowOff>
        </xdr:to>
        <xdr:sp macro="" textlink="">
          <xdr:nvSpPr>
            <xdr:cNvPr id="4098" name="Check Box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4</xdr:row>
          <xdr:rowOff>9525</xdr:rowOff>
        </xdr:from>
        <xdr:to>
          <xdr:col>1</xdr:col>
          <xdr:colOff>457200</xdr:colOff>
          <xdr:row>4</xdr:row>
          <xdr:rowOff>247650</xdr:rowOff>
        </xdr:to>
        <xdr:sp macro="" textlink="">
          <xdr:nvSpPr>
            <xdr:cNvPr id="4100" name="Check Box 4" hidden="1">
              <a:extLst>
                <a:ext uri="{63B3BB69-23CF-44E3-9099-C40C66FF867C}">
                  <a14:compatExt spid="_x0000_s4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xdr:row>
          <xdr:rowOff>0</xdr:rowOff>
        </xdr:from>
        <xdr:to>
          <xdr:col>1</xdr:col>
          <xdr:colOff>466725</xdr:colOff>
          <xdr:row>5</xdr:row>
          <xdr:rowOff>247650</xdr:rowOff>
        </xdr:to>
        <xdr:sp macro="" textlink="">
          <xdr:nvSpPr>
            <xdr:cNvPr id="4102" name="Check Box 6" hidden="1">
              <a:extLst>
                <a:ext uri="{63B3BB69-23CF-44E3-9099-C40C66FF867C}">
                  <a14:compatExt spid="_x0000_s4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6</xdr:row>
          <xdr:rowOff>9525</xdr:rowOff>
        </xdr:from>
        <xdr:to>
          <xdr:col>1</xdr:col>
          <xdr:colOff>457200</xdr:colOff>
          <xdr:row>6</xdr:row>
          <xdr:rowOff>266700</xdr:rowOff>
        </xdr:to>
        <xdr:sp macro="" textlink="">
          <xdr:nvSpPr>
            <xdr:cNvPr id="4104" name="Check Box 8" hidden="1">
              <a:extLst>
                <a:ext uri="{63B3BB69-23CF-44E3-9099-C40C66FF867C}">
                  <a14:compatExt spid="_x0000_s410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7</xdr:row>
          <xdr:rowOff>9525</xdr:rowOff>
        </xdr:from>
        <xdr:to>
          <xdr:col>1</xdr:col>
          <xdr:colOff>457200</xdr:colOff>
          <xdr:row>7</xdr:row>
          <xdr:rowOff>247650</xdr:rowOff>
        </xdr:to>
        <xdr:sp macro="" textlink="">
          <xdr:nvSpPr>
            <xdr:cNvPr id="4106" name="Check Box 10" hidden="1">
              <a:extLst>
                <a:ext uri="{63B3BB69-23CF-44E3-9099-C40C66FF867C}">
                  <a14:compatExt spid="_x0000_s410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8</xdr:row>
          <xdr:rowOff>19050</xdr:rowOff>
        </xdr:from>
        <xdr:to>
          <xdr:col>1</xdr:col>
          <xdr:colOff>457200</xdr:colOff>
          <xdr:row>8</xdr:row>
          <xdr:rowOff>257175</xdr:rowOff>
        </xdr:to>
        <xdr:sp macro="" textlink="">
          <xdr:nvSpPr>
            <xdr:cNvPr id="4107" name="Check Box 11" hidden="1">
              <a:extLst>
                <a:ext uri="{63B3BB69-23CF-44E3-9099-C40C66FF867C}">
                  <a14:compatExt spid="_x0000_s41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10</xdr:row>
          <xdr:rowOff>9525</xdr:rowOff>
        </xdr:from>
        <xdr:to>
          <xdr:col>1</xdr:col>
          <xdr:colOff>457200</xdr:colOff>
          <xdr:row>10</xdr:row>
          <xdr:rowOff>171450</xdr:rowOff>
        </xdr:to>
        <xdr:sp macro="" textlink="">
          <xdr:nvSpPr>
            <xdr:cNvPr id="4108" name="Check Box 12" hidden="1">
              <a:extLst>
                <a:ext uri="{63B3BB69-23CF-44E3-9099-C40C66FF867C}">
                  <a14:compatExt spid="_x0000_s41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11</xdr:row>
          <xdr:rowOff>9525</xdr:rowOff>
        </xdr:from>
        <xdr:to>
          <xdr:col>1</xdr:col>
          <xdr:colOff>457200</xdr:colOff>
          <xdr:row>11</xdr:row>
          <xdr:rowOff>171450</xdr:rowOff>
        </xdr:to>
        <xdr:sp macro="" textlink="">
          <xdr:nvSpPr>
            <xdr:cNvPr id="4109" name="Check Box 13" hidden="1">
              <a:extLst>
                <a:ext uri="{63B3BB69-23CF-44E3-9099-C40C66FF867C}">
                  <a14:compatExt spid="_x0000_s41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12</xdr:row>
          <xdr:rowOff>9525</xdr:rowOff>
        </xdr:from>
        <xdr:to>
          <xdr:col>1</xdr:col>
          <xdr:colOff>457200</xdr:colOff>
          <xdr:row>12</xdr:row>
          <xdr:rowOff>171450</xdr:rowOff>
        </xdr:to>
        <xdr:sp macro="" textlink="">
          <xdr:nvSpPr>
            <xdr:cNvPr id="4110" name="Check Box 14" hidden="1">
              <a:extLst>
                <a:ext uri="{63B3BB69-23CF-44E3-9099-C40C66FF867C}">
                  <a14:compatExt spid="_x0000_s41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13</xdr:row>
          <xdr:rowOff>9525</xdr:rowOff>
        </xdr:from>
        <xdr:to>
          <xdr:col>1</xdr:col>
          <xdr:colOff>457200</xdr:colOff>
          <xdr:row>13</xdr:row>
          <xdr:rowOff>171450</xdr:rowOff>
        </xdr:to>
        <xdr:sp macro="" textlink="">
          <xdr:nvSpPr>
            <xdr:cNvPr id="4111" name="Check Box 15" hidden="1">
              <a:extLst>
                <a:ext uri="{63B3BB69-23CF-44E3-9099-C40C66FF867C}">
                  <a14:compatExt spid="_x0000_s41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9</xdr:row>
          <xdr:rowOff>19050</xdr:rowOff>
        </xdr:from>
        <xdr:to>
          <xdr:col>1</xdr:col>
          <xdr:colOff>457200</xdr:colOff>
          <xdr:row>9</xdr:row>
          <xdr:rowOff>257175</xdr:rowOff>
        </xdr:to>
        <xdr:sp macro="" textlink="">
          <xdr:nvSpPr>
            <xdr:cNvPr id="4112" name="Check Box 16" hidden="1">
              <a:extLst>
                <a:ext uri="{63B3BB69-23CF-44E3-9099-C40C66FF867C}">
                  <a14:compatExt spid="_x0000_s4112"/>
                </a:ext>
              </a:extLst>
            </xdr:cNvPr>
            <xdr:cNvSpPr/>
          </xdr:nvSpPr>
          <xdr:spPr>
            <a:xfrm>
              <a:off x="0" y="0"/>
              <a:ext cx="0" cy="0"/>
            </a:xfrm>
            <a:prstGeom prst="rect">
              <a:avLst/>
            </a:prstGeom>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1431349</xdr:colOff>
      <xdr:row>0</xdr:row>
      <xdr:rowOff>35501</xdr:rowOff>
    </xdr:from>
    <xdr:to>
      <xdr:col>0</xdr:col>
      <xdr:colOff>3244401</xdr:colOff>
      <xdr:row>4</xdr:row>
      <xdr:rowOff>92651</xdr:rowOff>
    </xdr:to>
    <xdr:pic>
      <xdr:nvPicPr>
        <xdr:cNvPr id="2"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31349" y="35501"/>
          <a:ext cx="1813052" cy="819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oneCellAnchor>
    <xdr:from>
      <xdr:col>1</xdr:col>
      <xdr:colOff>1676399</xdr:colOff>
      <xdr:row>2</xdr:row>
      <xdr:rowOff>138139</xdr:rowOff>
    </xdr:from>
    <xdr:ext cx="10134601" cy="937629"/>
    <xdr:sp macro="" textlink="">
      <xdr:nvSpPr>
        <xdr:cNvPr id="2" name="Rectangle 1"/>
        <xdr:cNvSpPr/>
      </xdr:nvSpPr>
      <xdr:spPr>
        <a:xfrm>
          <a:off x="3638549" y="776314"/>
          <a:ext cx="10134601" cy="937629"/>
        </a:xfrm>
        <a:prstGeom prst="rect">
          <a:avLst/>
        </a:prstGeom>
        <a:noFill/>
      </xdr:spPr>
      <xdr:txBody>
        <a:bodyPr wrap="square" lIns="91440" tIns="45720" rIns="91440" bIns="45720">
          <a:spAutoFit/>
        </a:bodyPr>
        <a:lstStyle/>
        <a:p>
          <a:pPr algn="ctr"/>
          <a:r>
            <a:rPr lang="fr-FR" sz="5400" b="1" cap="none" spc="0">
              <a:ln w="12700">
                <a:solidFill>
                  <a:schemeClr val="tx2">
                    <a:satMod val="155000"/>
                  </a:schemeClr>
                </a:solidFill>
                <a:prstDash val="solid"/>
              </a:ln>
              <a:solidFill>
                <a:schemeClr val="bg2">
                  <a:tint val="85000"/>
                  <a:satMod val="155000"/>
                </a:schemeClr>
              </a:solidFill>
              <a:effectLst>
                <a:outerShdw blurRad="41275" dist="20320" dir="1800000" algn="tl" rotWithShape="0">
                  <a:srgbClr val="000000">
                    <a:alpha val="40000"/>
                  </a:srgbClr>
                </a:outerShdw>
              </a:effectLst>
            </a:rPr>
            <a:t>A TITRE D'EXEMPLE</a:t>
          </a: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1</xdr:col>
      <xdr:colOff>704849</xdr:colOff>
      <xdr:row>0</xdr:row>
      <xdr:rowOff>38101</xdr:rowOff>
    </xdr:from>
    <xdr:to>
      <xdr:col>1</xdr:col>
      <xdr:colOff>2695574</xdr:colOff>
      <xdr:row>4</xdr:row>
      <xdr:rowOff>63635</xdr:rowOff>
    </xdr:to>
    <xdr:pic>
      <xdr:nvPicPr>
        <xdr:cNvPr id="23" name="il_fi" descr="Afficher l'image d'origin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28699" y="38101"/>
          <a:ext cx="1990725" cy="7875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1</xdr:col>
          <xdr:colOff>57150</xdr:colOff>
          <xdr:row>32</xdr:row>
          <xdr:rowOff>190500</xdr:rowOff>
        </xdr:to>
        <xdr:sp macro="" textlink="">
          <xdr:nvSpPr>
            <xdr:cNvPr id="11285" name="Check Box 21" hidden="1">
              <a:extLst>
                <a:ext uri="{63B3BB69-23CF-44E3-9099-C40C66FF867C}">
                  <a14:compatExt spid="_x0000_s112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21</xdr:row>
          <xdr:rowOff>9525</xdr:rowOff>
        </xdr:from>
        <xdr:to>
          <xdr:col>1</xdr:col>
          <xdr:colOff>57150</xdr:colOff>
          <xdr:row>21</xdr:row>
          <xdr:rowOff>190500</xdr:rowOff>
        </xdr:to>
        <xdr:sp macro="" textlink="">
          <xdr:nvSpPr>
            <xdr:cNvPr id="11286" name="Check Box 22" hidden="1">
              <a:extLst>
                <a:ext uri="{63B3BB69-23CF-44E3-9099-C40C66FF867C}">
                  <a14:compatExt spid="_x0000_s112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9525</xdr:rowOff>
        </xdr:from>
        <xdr:to>
          <xdr:col>1</xdr:col>
          <xdr:colOff>57150</xdr:colOff>
          <xdr:row>23</xdr:row>
          <xdr:rowOff>190500</xdr:rowOff>
        </xdr:to>
        <xdr:sp macro="" textlink="">
          <xdr:nvSpPr>
            <xdr:cNvPr id="11287" name="Check Box 23" hidden="1">
              <a:extLst>
                <a:ext uri="{63B3BB69-23CF-44E3-9099-C40C66FF867C}">
                  <a14:compatExt spid="_x0000_s112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9525</xdr:rowOff>
        </xdr:from>
        <xdr:to>
          <xdr:col>1</xdr:col>
          <xdr:colOff>57150</xdr:colOff>
          <xdr:row>24</xdr:row>
          <xdr:rowOff>190500</xdr:rowOff>
        </xdr:to>
        <xdr:sp macro="" textlink="">
          <xdr:nvSpPr>
            <xdr:cNvPr id="11288" name="Check Box 24" hidden="1">
              <a:extLst>
                <a:ext uri="{63B3BB69-23CF-44E3-9099-C40C66FF867C}">
                  <a14:compatExt spid="_x0000_s112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xdr:col>
          <xdr:colOff>57150</xdr:colOff>
          <xdr:row>25</xdr:row>
          <xdr:rowOff>190500</xdr:rowOff>
        </xdr:to>
        <xdr:sp macro="" textlink="">
          <xdr:nvSpPr>
            <xdr:cNvPr id="11289" name="Check Box 25" hidden="1">
              <a:extLst>
                <a:ext uri="{63B3BB69-23CF-44E3-9099-C40C66FF867C}">
                  <a14:compatExt spid="_x0000_s112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9525</xdr:rowOff>
        </xdr:from>
        <xdr:to>
          <xdr:col>1</xdr:col>
          <xdr:colOff>57150</xdr:colOff>
          <xdr:row>26</xdr:row>
          <xdr:rowOff>190500</xdr:rowOff>
        </xdr:to>
        <xdr:sp macro="" textlink="">
          <xdr:nvSpPr>
            <xdr:cNvPr id="11290" name="Check Box 26" hidden="1">
              <a:extLst>
                <a:ext uri="{63B3BB69-23CF-44E3-9099-C40C66FF867C}">
                  <a14:compatExt spid="_x0000_s112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1</xdr:col>
          <xdr:colOff>57150</xdr:colOff>
          <xdr:row>27</xdr:row>
          <xdr:rowOff>190500</xdr:rowOff>
        </xdr:to>
        <xdr:sp macro="" textlink="">
          <xdr:nvSpPr>
            <xdr:cNvPr id="11291" name="Check Box 27" hidden="1">
              <a:extLst>
                <a:ext uri="{63B3BB69-23CF-44E3-9099-C40C66FF867C}">
                  <a14:compatExt spid="_x0000_s112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57150</xdr:colOff>
          <xdr:row>30</xdr:row>
          <xdr:rowOff>190500</xdr:rowOff>
        </xdr:to>
        <xdr:sp macro="" textlink="">
          <xdr:nvSpPr>
            <xdr:cNvPr id="11292" name="Check Box 28" hidden="1">
              <a:extLst>
                <a:ext uri="{63B3BB69-23CF-44E3-9099-C40C66FF867C}">
                  <a14:compatExt spid="_x0000_s112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57150</xdr:colOff>
          <xdr:row>31</xdr:row>
          <xdr:rowOff>190500</xdr:rowOff>
        </xdr:to>
        <xdr:sp macro="" textlink="">
          <xdr:nvSpPr>
            <xdr:cNvPr id="11293" name="Check Box 29" hidden="1">
              <a:extLst>
                <a:ext uri="{63B3BB69-23CF-44E3-9099-C40C66FF867C}">
                  <a14:compatExt spid="_x0000_s112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1</xdr:col>
          <xdr:colOff>57150</xdr:colOff>
          <xdr:row>33</xdr:row>
          <xdr:rowOff>190500</xdr:rowOff>
        </xdr:to>
        <xdr:sp macro="" textlink="">
          <xdr:nvSpPr>
            <xdr:cNvPr id="11294" name="Check Box 30" hidden="1">
              <a:extLst>
                <a:ext uri="{63B3BB69-23CF-44E3-9099-C40C66FF867C}">
                  <a14:compatExt spid="_x0000_s112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22</xdr:row>
          <xdr:rowOff>9525</xdr:rowOff>
        </xdr:from>
        <xdr:to>
          <xdr:col>1</xdr:col>
          <xdr:colOff>57150</xdr:colOff>
          <xdr:row>22</xdr:row>
          <xdr:rowOff>190500</xdr:rowOff>
        </xdr:to>
        <xdr:sp macro="" textlink="">
          <xdr:nvSpPr>
            <xdr:cNvPr id="11295" name="Check Box 31" hidden="1">
              <a:extLst>
                <a:ext uri="{63B3BB69-23CF-44E3-9099-C40C66FF867C}">
                  <a14:compatExt spid="_x0000_s112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23</xdr:row>
          <xdr:rowOff>9525</xdr:rowOff>
        </xdr:from>
        <xdr:to>
          <xdr:col>1</xdr:col>
          <xdr:colOff>57150</xdr:colOff>
          <xdr:row>23</xdr:row>
          <xdr:rowOff>190500</xdr:rowOff>
        </xdr:to>
        <xdr:sp macro="" textlink="">
          <xdr:nvSpPr>
            <xdr:cNvPr id="11296" name="Check Box 32" hidden="1">
              <a:extLst>
                <a:ext uri="{63B3BB69-23CF-44E3-9099-C40C66FF867C}">
                  <a14:compatExt spid="_x0000_s112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24</xdr:row>
          <xdr:rowOff>9525</xdr:rowOff>
        </xdr:from>
        <xdr:to>
          <xdr:col>1</xdr:col>
          <xdr:colOff>57150</xdr:colOff>
          <xdr:row>24</xdr:row>
          <xdr:rowOff>190500</xdr:rowOff>
        </xdr:to>
        <xdr:sp macro="" textlink="">
          <xdr:nvSpPr>
            <xdr:cNvPr id="11297" name="Check Box 33" hidden="1">
              <a:extLst>
                <a:ext uri="{63B3BB69-23CF-44E3-9099-C40C66FF867C}">
                  <a14:compatExt spid="_x0000_s112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25</xdr:row>
          <xdr:rowOff>9525</xdr:rowOff>
        </xdr:from>
        <xdr:to>
          <xdr:col>1</xdr:col>
          <xdr:colOff>57150</xdr:colOff>
          <xdr:row>25</xdr:row>
          <xdr:rowOff>190500</xdr:rowOff>
        </xdr:to>
        <xdr:sp macro="" textlink="">
          <xdr:nvSpPr>
            <xdr:cNvPr id="11298" name="Check Box 34" hidden="1">
              <a:extLst>
                <a:ext uri="{63B3BB69-23CF-44E3-9099-C40C66FF867C}">
                  <a14:compatExt spid="_x0000_s112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26</xdr:row>
          <xdr:rowOff>9525</xdr:rowOff>
        </xdr:from>
        <xdr:to>
          <xdr:col>1</xdr:col>
          <xdr:colOff>57150</xdr:colOff>
          <xdr:row>26</xdr:row>
          <xdr:rowOff>190500</xdr:rowOff>
        </xdr:to>
        <xdr:sp macro="" textlink="">
          <xdr:nvSpPr>
            <xdr:cNvPr id="11299" name="Check Box 35" hidden="1">
              <a:extLst>
                <a:ext uri="{63B3BB69-23CF-44E3-9099-C40C66FF867C}">
                  <a14:compatExt spid="_x0000_s112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27</xdr:row>
          <xdr:rowOff>9525</xdr:rowOff>
        </xdr:from>
        <xdr:to>
          <xdr:col>1</xdr:col>
          <xdr:colOff>57150</xdr:colOff>
          <xdr:row>27</xdr:row>
          <xdr:rowOff>190500</xdr:rowOff>
        </xdr:to>
        <xdr:sp macro="" textlink="">
          <xdr:nvSpPr>
            <xdr:cNvPr id="11300" name="Check Box 36" hidden="1">
              <a:extLst>
                <a:ext uri="{63B3BB69-23CF-44E3-9099-C40C66FF867C}">
                  <a14:compatExt spid="_x0000_s113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30</xdr:row>
          <xdr:rowOff>9525</xdr:rowOff>
        </xdr:from>
        <xdr:to>
          <xdr:col>1</xdr:col>
          <xdr:colOff>57150</xdr:colOff>
          <xdr:row>30</xdr:row>
          <xdr:rowOff>190500</xdr:rowOff>
        </xdr:to>
        <xdr:sp macro="" textlink="">
          <xdr:nvSpPr>
            <xdr:cNvPr id="11301" name="Check Box 37" hidden="1">
              <a:extLst>
                <a:ext uri="{63B3BB69-23CF-44E3-9099-C40C66FF867C}">
                  <a14:compatExt spid="_x0000_s113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31</xdr:row>
          <xdr:rowOff>9525</xdr:rowOff>
        </xdr:from>
        <xdr:to>
          <xdr:col>1</xdr:col>
          <xdr:colOff>57150</xdr:colOff>
          <xdr:row>31</xdr:row>
          <xdr:rowOff>190500</xdr:rowOff>
        </xdr:to>
        <xdr:sp macro="" textlink="">
          <xdr:nvSpPr>
            <xdr:cNvPr id="11302" name="Check Box 38" hidden="1">
              <a:extLst>
                <a:ext uri="{63B3BB69-23CF-44E3-9099-C40C66FF867C}">
                  <a14:compatExt spid="_x0000_s113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32</xdr:row>
          <xdr:rowOff>9525</xdr:rowOff>
        </xdr:from>
        <xdr:to>
          <xdr:col>1</xdr:col>
          <xdr:colOff>57150</xdr:colOff>
          <xdr:row>32</xdr:row>
          <xdr:rowOff>190500</xdr:rowOff>
        </xdr:to>
        <xdr:sp macro="" textlink="">
          <xdr:nvSpPr>
            <xdr:cNvPr id="11303" name="Check Box 39" hidden="1">
              <a:extLst>
                <a:ext uri="{63B3BB69-23CF-44E3-9099-C40C66FF867C}">
                  <a14:compatExt spid="_x0000_s113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85725</xdr:colOff>
          <xdr:row>33</xdr:row>
          <xdr:rowOff>9525</xdr:rowOff>
        </xdr:from>
        <xdr:to>
          <xdr:col>1</xdr:col>
          <xdr:colOff>57150</xdr:colOff>
          <xdr:row>33</xdr:row>
          <xdr:rowOff>190500</xdr:rowOff>
        </xdr:to>
        <xdr:sp macro="" textlink="">
          <xdr:nvSpPr>
            <xdr:cNvPr id="11304" name="Check Box 40" hidden="1">
              <a:extLst>
                <a:ext uri="{63B3BB69-23CF-44E3-9099-C40C66FF867C}">
                  <a14:compatExt spid="_x0000_s11304"/>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16.xml"/><Relationship Id="rId13" Type="http://schemas.openxmlformats.org/officeDocument/2006/relationships/ctrlProp" Target="../ctrlProps/ctrlProp21.xml"/><Relationship Id="rId18" Type="http://schemas.openxmlformats.org/officeDocument/2006/relationships/ctrlProp" Target="../ctrlProps/ctrlProp26.xml"/><Relationship Id="rId3" Type="http://schemas.openxmlformats.org/officeDocument/2006/relationships/vmlDrawing" Target="../drawings/vmlDrawing2.vml"/><Relationship Id="rId21" Type="http://schemas.openxmlformats.org/officeDocument/2006/relationships/ctrlProp" Target="../ctrlProps/ctrlProp29.xml"/><Relationship Id="rId7" Type="http://schemas.openxmlformats.org/officeDocument/2006/relationships/ctrlProp" Target="../ctrlProps/ctrlProp15.xml"/><Relationship Id="rId12" Type="http://schemas.openxmlformats.org/officeDocument/2006/relationships/ctrlProp" Target="../ctrlProps/ctrlProp20.xml"/><Relationship Id="rId17" Type="http://schemas.openxmlformats.org/officeDocument/2006/relationships/ctrlProp" Target="../ctrlProps/ctrlProp25.xml"/><Relationship Id="rId2" Type="http://schemas.openxmlformats.org/officeDocument/2006/relationships/drawing" Target="../drawings/drawing6.xml"/><Relationship Id="rId16" Type="http://schemas.openxmlformats.org/officeDocument/2006/relationships/ctrlProp" Target="../ctrlProps/ctrlProp24.xml"/><Relationship Id="rId20" Type="http://schemas.openxmlformats.org/officeDocument/2006/relationships/ctrlProp" Target="../ctrlProps/ctrlProp28.xml"/><Relationship Id="rId1" Type="http://schemas.openxmlformats.org/officeDocument/2006/relationships/printerSettings" Target="../printerSettings/printerSettings6.bin"/><Relationship Id="rId6" Type="http://schemas.openxmlformats.org/officeDocument/2006/relationships/ctrlProp" Target="../ctrlProps/ctrlProp14.xml"/><Relationship Id="rId11" Type="http://schemas.openxmlformats.org/officeDocument/2006/relationships/ctrlProp" Target="../ctrlProps/ctrlProp19.xml"/><Relationship Id="rId5" Type="http://schemas.openxmlformats.org/officeDocument/2006/relationships/ctrlProp" Target="../ctrlProps/ctrlProp13.xml"/><Relationship Id="rId15" Type="http://schemas.openxmlformats.org/officeDocument/2006/relationships/ctrlProp" Target="../ctrlProps/ctrlProp23.xml"/><Relationship Id="rId23" Type="http://schemas.openxmlformats.org/officeDocument/2006/relationships/ctrlProp" Target="../ctrlProps/ctrlProp31.xml"/><Relationship Id="rId10" Type="http://schemas.openxmlformats.org/officeDocument/2006/relationships/ctrlProp" Target="../ctrlProps/ctrlProp18.xml"/><Relationship Id="rId19" Type="http://schemas.openxmlformats.org/officeDocument/2006/relationships/ctrlProp" Target="../ctrlProps/ctrlProp27.xml"/><Relationship Id="rId4" Type="http://schemas.openxmlformats.org/officeDocument/2006/relationships/ctrlProp" Target="../ctrlProps/ctrlProp12.xml"/><Relationship Id="rId9" Type="http://schemas.openxmlformats.org/officeDocument/2006/relationships/ctrlProp" Target="../ctrlProps/ctrlProp17.xml"/><Relationship Id="rId14" Type="http://schemas.openxmlformats.org/officeDocument/2006/relationships/ctrlProp" Target="../ctrlProps/ctrlProp22.xml"/><Relationship Id="rId22" Type="http://schemas.openxmlformats.org/officeDocument/2006/relationships/ctrlProp" Target="../ctrlProps/ctrlProp30.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F58"/>
  <sheetViews>
    <sheetView zoomScale="110" zoomScaleNormal="110" workbookViewId="0">
      <selection activeCell="A9" sqref="A9:E9"/>
    </sheetView>
  </sheetViews>
  <sheetFormatPr baseColWidth="10" defaultColWidth="0" defaultRowHeight="15" zeroHeight="1" x14ac:dyDescent="0.25"/>
  <cols>
    <col min="1" max="1" width="38.28515625" bestFit="1" customWidth="1"/>
    <col min="2" max="2" width="27.7109375" customWidth="1"/>
    <col min="3" max="3" width="11.42578125" customWidth="1"/>
    <col min="4" max="4" width="20.28515625" customWidth="1"/>
    <col min="5" max="5" width="22.42578125" customWidth="1"/>
    <col min="6" max="6" width="1.42578125" customWidth="1"/>
    <col min="7" max="16384" width="11.42578125" hidden="1"/>
  </cols>
  <sheetData>
    <row r="1" spans="1:6" x14ac:dyDescent="0.25">
      <c r="A1" s="185"/>
      <c r="B1" s="186"/>
      <c r="C1" s="173" t="s">
        <v>0</v>
      </c>
      <c r="D1" s="174"/>
      <c r="E1" s="175"/>
    </row>
    <row r="2" spans="1:6" x14ac:dyDescent="0.25">
      <c r="A2" s="187"/>
      <c r="B2" s="188"/>
      <c r="C2" s="176" t="s">
        <v>1</v>
      </c>
      <c r="D2" s="177"/>
      <c r="E2" s="178"/>
    </row>
    <row r="3" spans="1:6" x14ac:dyDescent="0.25">
      <c r="A3" s="187"/>
      <c r="B3" s="188"/>
      <c r="C3" s="176" t="s">
        <v>2</v>
      </c>
      <c r="D3" s="177"/>
      <c r="E3" s="178"/>
    </row>
    <row r="4" spans="1:6" x14ac:dyDescent="0.25">
      <c r="A4" s="187"/>
      <c r="B4" s="188"/>
      <c r="C4" s="176" t="s">
        <v>3</v>
      </c>
      <c r="D4" s="177"/>
      <c r="E4" s="178"/>
    </row>
    <row r="5" spans="1:6" x14ac:dyDescent="0.25">
      <c r="A5" s="189"/>
      <c r="B5" s="190"/>
      <c r="C5" s="179" t="s">
        <v>4</v>
      </c>
      <c r="D5" s="180"/>
      <c r="E5" s="181"/>
    </row>
    <row r="6" spans="1:6" ht="21" x14ac:dyDescent="0.25">
      <c r="A6" s="182" t="s">
        <v>5</v>
      </c>
      <c r="B6" s="183"/>
      <c r="C6" s="182" t="s">
        <v>80</v>
      </c>
      <c r="D6" s="183"/>
      <c r="E6" s="184"/>
    </row>
    <row r="7" spans="1:6" x14ac:dyDescent="0.25">
      <c r="A7" s="137" t="str">
        <f>CODFORMULAIRE&amp;" - version "&amp;VERSIONFORMULAIRE&amp;" du "&amp;TEXT(DATEVERSIONFORMULAIRE,"jj/mm/aaaa")</f>
        <v>F_DPF_AEAP_ACQFON - version 1.1 du 01/01/2019</v>
      </c>
      <c r="B7" s="138"/>
      <c r="C7" s="139"/>
      <c r="D7" s="101"/>
      <c r="E7" s="145">
        <f ca="1">IF(LEN(INFO("VERSION"))&lt;8,VALUE(MID(INFO("VERSION"),1,2)),0)</f>
        <v>14</v>
      </c>
    </row>
    <row r="8" spans="1:6" s="8" customFormat="1" ht="34.5" customHeight="1" x14ac:dyDescent="0.25">
      <c r="A8" s="191" t="str">
        <f ca="1">IF(VERSIONEXCEL&lt;14,"ATTENTION: Votre version Excel est inférieure à la version minimale acceptable
pour pouvoir remplir convenablement ce formulaire", "")</f>
        <v/>
      </c>
      <c r="B8" s="191"/>
      <c r="C8" s="191"/>
      <c r="D8" s="191"/>
      <c r="E8" s="191"/>
    </row>
    <row r="9" spans="1:6" ht="48" customHeight="1" x14ac:dyDescent="0.25">
      <c r="A9" s="170" t="s">
        <v>81</v>
      </c>
      <c r="B9" s="171"/>
      <c r="C9" s="171"/>
      <c r="D9" s="171"/>
      <c r="E9" s="172"/>
    </row>
    <row r="10" spans="1:6" ht="223.5" customHeight="1" x14ac:dyDescent="0.25">
      <c r="A10" s="169" t="s">
        <v>167</v>
      </c>
      <c r="B10" s="169"/>
      <c r="C10" s="169"/>
      <c r="D10" s="169"/>
      <c r="E10" s="169"/>
    </row>
    <row r="11" spans="1:6" ht="7.5" customHeight="1" x14ac:dyDescent="0.25">
      <c r="A11" s="7"/>
      <c r="B11" s="7"/>
      <c r="C11" s="7"/>
      <c r="D11" s="7"/>
      <c r="E11" s="7"/>
      <c r="F11" s="7"/>
    </row>
    <row r="12" spans="1:6" hidden="1" x14ac:dyDescent="0.25">
      <c r="A12" s="10"/>
      <c r="B12" s="8"/>
      <c r="C12" s="8"/>
      <c r="D12" s="8"/>
      <c r="E12" s="8"/>
    </row>
    <row r="13" spans="1:6" hidden="1" x14ac:dyDescent="0.25"/>
    <row r="14" spans="1:6" hidden="1" x14ac:dyDescent="0.25"/>
    <row r="15" spans="1:6" hidden="1" x14ac:dyDescent="0.25"/>
    <row r="16" spans="1:6" hidden="1" x14ac:dyDescent="0.25"/>
    <row r="17" spans="1:5" hidden="1" x14ac:dyDescent="0.25"/>
    <row r="18" spans="1:5" hidden="1" x14ac:dyDescent="0.25"/>
    <row r="19" spans="1:5" hidden="1" x14ac:dyDescent="0.25"/>
    <row r="20" spans="1:5" hidden="1" x14ac:dyDescent="0.25"/>
    <row r="21" spans="1:5" hidden="1" x14ac:dyDescent="0.25"/>
    <row r="22" spans="1:5" hidden="1" x14ac:dyDescent="0.25"/>
    <row r="23" spans="1:5" hidden="1" x14ac:dyDescent="0.25"/>
    <row r="24" spans="1:5" hidden="1" x14ac:dyDescent="0.25">
      <c r="A24" s="169" t="s">
        <v>6</v>
      </c>
      <c r="B24" s="169"/>
      <c r="C24" s="169"/>
      <c r="D24" s="169"/>
      <c r="E24" s="169"/>
    </row>
    <row r="25" spans="1:5" hidden="1" x14ac:dyDescent="0.25"/>
    <row r="26" spans="1:5" hidden="1" x14ac:dyDescent="0.25"/>
    <row r="27" spans="1:5" hidden="1" x14ac:dyDescent="0.25"/>
    <row r="28" spans="1:5" hidden="1" x14ac:dyDescent="0.25"/>
    <row r="29" spans="1:5" hidden="1" x14ac:dyDescent="0.25"/>
    <row r="30" spans="1:5" hidden="1" x14ac:dyDescent="0.25"/>
    <row r="31" spans="1:5" hidden="1" x14ac:dyDescent="0.25"/>
    <row r="32" spans="1:5"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s="6" customFormat="1" ht="31.5" hidden="1" customHeight="1" x14ac:dyDescent="0.25"/>
    <row r="49" s="6" customFormat="1" hidden="1" x14ac:dyDescent="0.25"/>
    <row r="50" s="6" customFormat="1" hidden="1" x14ac:dyDescent="0.25"/>
    <row r="51" hidden="1" x14ac:dyDescent="0.25"/>
    <row r="52" hidden="1" x14ac:dyDescent="0.25"/>
    <row r="53" s="6" customFormat="1" hidden="1" x14ac:dyDescent="0.25"/>
    <row r="54" s="6" customFormat="1" hidden="1" x14ac:dyDescent="0.25"/>
    <row r="55" hidden="1" x14ac:dyDescent="0.25"/>
    <row r="56" hidden="1" x14ac:dyDescent="0.25"/>
    <row r="57" s="6" customFormat="1" hidden="1" x14ac:dyDescent="0.25"/>
    <row r="58" s="6" customFormat="1" hidden="1" x14ac:dyDescent="0.25"/>
  </sheetData>
  <sheetProtection password="C663" sheet="1" objects="1" scenarios="1" formatColumns="0" formatRows="0"/>
  <mergeCells count="12">
    <mergeCell ref="A24:E24"/>
    <mergeCell ref="A9:E9"/>
    <mergeCell ref="A10:E10"/>
    <mergeCell ref="C1:E1"/>
    <mergeCell ref="C2:E2"/>
    <mergeCell ref="C3:E3"/>
    <mergeCell ref="C4:E4"/>
    <mergeCell ref="C5:E5"/>
    <mergeCell ref="A6:B6"/>
    <mergeCell ref="C6:E6"/>
    <mergeCell ref="A1:B5"/>
    <mergeCell ref="A8:E8"/>
  </mergeCells>
  <pageMargins left="0.70866141732283472" right="0.70866141732283472" top="0.74803149606299213" bottom="0.74803149606299213" header="0.31496062992125984" footer="0.31496062992125984"/>
  <pageSetup paperSize="9" scale="7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A1:F11"/>
  <sheetViews>
    <sheetView tabSelected="1" workbookViewId="0">
      <selection activeCell="A9" sqref="A9:E9"/>
    </sheetView>
  </sheetViews>
  <sheetFormatPr baseColWidth="10" defaultColWidth="0" defaultRowHeight="15" zeroHeight="1" x14ac:dyDescent="0.25"/>
  <cols>
    <col min="1" max="1" width="31.28515625" customWidth="1"/>
    <col min="2" max="2" width="21" customWidth="1"/>
    <col min="3" max="3" width="22.85546875" customWidth="1"/>
    <col min="4" max="4" width="35.42578125" customWidth="1"/>
    <col min="5" max="5" width="22.28515625" customWidth="1"/>
    <col min="6" max="6" width="1" customWidth="1"/>
    <col min="7" max="16384" width="11.42578125" hidden="1"/>
  </cols>
  <sheetData>
    <row r="1" spans="1:5" x14ac:dyDescent="0.25">
      <c r="A1" s="2"/>
      <c r="B1" s="3"/>
      <c r="C1" s="173" t="s">
        <v>0</v>
      </c>
      <c r="D1" s="174"/>
      <c r="E1" s="175"/>
    </row>
    <row r="2" spans="1:5" x14ac:dyDescent="0.25">
      <c r="A2" s="4"/>
      <c r="B2" s="5"/>
      <c r="C2" s="176" t="s">
        <v>1</v>
      </c>
      <c r="D2" s="177"/>
      <c r="E2" s="178"/>
    </row>
    <row r="3" spans="1:5" x14ac:dyDescent="0.25">
      <c r="A3" s="4"/>
      <c r="B3" s="5"/>
      <c r="C3" s="176" t="s">
        <v>2</v>
      </c>
      <c r="D3" s="177"/>
      <c r="E3" s="178"/>
    </row>
    <row r="4" spans="1:5" x14ac:dyDescent="0.25">
      <c r="A4" s="4"/>
      <c r="B4" s="5"/>
      <c r="C4" s="176" t="s">
        <v>3</v>
      </c>
      <c r="D4" s="177"/>
      <c r="E4" s="178"/>
    </row>
    <row r="5" spans="1:5" x14ac:dyDescent="0.25">
      <c r="A5" s="4"/>
      <c r="B5" s="5"/>
      <c r="C5" s="179" t="s">
        <v>4</v>
      </c>
      <c r="D5" s="180"/>
      <c r="E5" s="181"/>
    </row>
    <row r="6" spans="1:5" ht="21" customHeight="1" x14ac:dyDescent="0.25">
      <c r="A6" s="182" t="s">
        <v>5</v>
      </c>
      <c r="B6" s="183"/>
      <c r="C6" s="182" t="str">
        <f>'Contexte Général'!C6</f>
        <v>ACQUISITION FONCIERE</v>
      </c>
      <c r="D6" s="183"/>
      <c r="E6" s="184"/>
    </row>
    <row r="7" spans="1:5" x14ac:dyDescent="0.25">
      <c r="A7" s="29" t="str">
        <f>CODFORMULAIRE&amp;" - version "&amp;VERSIONFORMULAIRE&amp;" du "&amp;TEXT(DATEVERSIONFORMULAIRE,"jj/mm/aaaa")</f>
        <v>F_DPF_AEAP_ACQFON - version 1.1 du 01/01/2019</v>
      </c>
      <c r="B7" s="1"/>
      <c r="C7" s="8"/>
      <c r="D7" s="8"/>
      <c r="E7" s="8"/>
    </row>
    <row r="8" spans="1:5" s="8" customFormat="1" ht="39" customHeight="1" x14ac:dyDescent="0.25">
      <c r="A8" s="193" t="str">
        <f ca="1">'Contexte Général'!A8</f>
        <v/>
      </c>
      <c r="B8" s="193"/>
      <c r="C8" s="193"/>
      <c r="D8" s="193"/>
      <c r="E8" s="193"/>
    </row>
    <row r="9" spans="1:5" ht="41.25" customHeight="1" x14ac:dyDescent="0.25">
      <c r="A9" s="170" t="s">
        <v>40</v>
      </c>
      <c r="B9" s="171"/>
      <c r="C9" s="171"/>
      <c r="D9" s="171"/>
      <c r="E9" s="172"/>
    </row>
    <row r="10" spans="1:5" ht="377.25" customHeight="1" x14ac:dyDescent="0.25">
      <c r="A10" s="192" t="s">
        <v>181</v>
      </c>
      <c r="B10" s="192"/>
      <c r="C10" s="192"/>
      <c r="D10" s="192"/>
      <c r="E10" s="192"/>
    </row>
    <row r="11" spans="1:5" x14ac:dyDescent="0.25">
      <c r="A11" s="8"/>
      <c r="B11" s="8"/>
      <c r="C11" s="8"/>
      <c r="D11" s="8"/>
      <c r="E11" s="8"/>
    </row>
  </sheetData>
  <sheetProtection password="C663" sheet="1" objects="1" scenarios="1" formatColumns="0" formatRows="0"/>
  <mergeCells count="10">
    <mergeCell ref="A9:E9"/>
    <mergeCell ref="A10:E10"/>
    <mergeCell ref="C1:E1"/>
    <mergeCell ref="C2:E2"/>
    <mergeCell ref="C3:E3"/>
    <mergeCell ref="C4:E4"/>
    <mergeCell ref="C5:E5"/>
    <mergeCell ref="A6:B6"/>
    <mergeCell ref="C6:E6"/>
    <mergeCell ref="A8:E8"/>
  </mergeCells>
  <pageMargins left="0.7" right="0.7" top="0.75" bottom="0.75" header="0.3" footer="0.3"/>
  <pageSetup paperSize="9" scale="65"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pageSetUpPr fitToPage="1"/>
  </sheetPr>
  <dimension ref="A1:I124"/>
  <sheetViews>
    <sheetView zoomScaleNormal="100" workbookViewId="0">
      <selection sqref="A1:XFD1"/>
    </sheetView>
  </sheetViews>
  <sheetFormatPr baseColWidth="10" defaultColWidth="0" defaultRowHeight="15" zeroHeight="1" x14ac:dyDescent="0.25"/>
  <cols>
    <col min="1" max="1" width="4.5703125" style="9" customWidth="1"/>
    <col min="2" max="2" width="31.28515625" customWidth="1"/>
    <col min="3" max="3" width="25.140625" style="8" customWidth="1"/>
    <col min="4" max="4" width="26.85546875" customWidth="1"/>
    <col min="5" max="5" width="16.5703125" style="10" customWidth="1"/>
    <col min="6" max="6" width="14.140625" style="10" customWidth="1"/>
    <col min="7" max="7" width="18.85546875" style="10" bestFit="1" customWidth="1"/>
    <col min="8" max="8" width="4.140625" style="10" customWidth="1"/>
    <col min="9" max="9" width="4.140625" style="11" hidden="1" customWidth="1"/>
    <col min="10" max="16384" width="4.140625" hidden="1"/>
  </cols>
  <sheetData>
    <row r="1" spans="1:9" ht="40.5" customHeight="1" x14ac:dyDescent="0.25">
      <c r="A1" s="198" t="s">
        <v>35</v>
      </c>
      <c r="B1" s="199"/>
      <c r="C1" s="199"/>
      <c r="D1" s="199"/>
      <c r="E1" s="199"/>
      <c r="F1" s="199"/>
      <c r="G1" s="199"/>
      <c r="H1" s="199"/>
    </row>
    <row r="2" spans="1:9" ht="21" customHeight="1" x14ac:dyDescent="0.3">
      <c r="A2" s="200" t="s">
        <v>36</v>
      </c>
      <c r="B2" s="201"/>
      <c r="C2" s="201"/>
      <c r="D2" s="201"/>
      <c r="E2" s="201"/>
      <c r="F2" s="132"/>
      <c r="G2" s="132"/>
      <c r="H2" s="132"/>
    </row>
    <row r="3" spans="1:9" s="7" customFormat="1" ht="9.75" customHeight="1" x14ac:dyDescent="0.25">
      <c r="A3" s="133"/>
      <c r="B3" s="133"/>
      <c r="C3" s="133"/>
      <c r="D3" s="133"/>
      <c r="E3" s="134"/>
      <c r="F3" s="134"/>
      <c r="G3" s="134"/>
      <c r="H3" s="134"/>
      <c r="I3" s="11"/>
    </row>
    <row r="4" spans="1:9" s="8" customFormat="1" ht="29.25" customHeight="1" x14ac:dyDescent="0.25">
      <c r="A4" s="135" t="b">
        <v>0</v>
      </c>
      <c r="B4" s="202" t="s">
        <v>134</v>
      </c>
      <c r="C4" s="202"/>
      <c r="D4" s="202"/>
      <c r="E4" s="202"/>
      <c r="F4" s="202"/>
      <c r="G4" s="202"/>
      <c r="H4" s="202"/>
      <c r="I4" s="11"/>
    </row>
    <row r="5" spans="1:9" s="8" customFormat="1" ht="29.25" customHeight="1" x14ac:dyDescent="0.25">
      <c r="A5" s="135" t="b">
        <v>0</v>
      </c>
      <c r="B5" s="196" t="s">
        <v>135</v>
      </c>
      <c r="C5" s="196"/>
      <c r="D5" s="196"/>
      <c r="E5" s="196"/>
      <c r="F5" s="196"/>
      <c r="G5" s="196"/>
      <c r="H5" s="196"/>
      <c r="I5" s="11"/>
    </row>
    <row r="6" spans="1:9" ht="29.25" customHeight="1" x14ac:dyDescent="0.25">
      <c r="A6" s="135" t="b">
        <v>0</v>
      </c>
      <c r="B6" s="196" t="s">
        <v>161</v>
      </c>
      <c r="C6" s="196"/>
      <c r="D6" s="196"/>
      <c r="E6" s="196"/>
      <c r="F6" s="196"/>
      <c r="G6" s="196"/>
      <c r="H6" s="196"/>
    </row>
    <row r="7" spans="1:9" s="8" customFormat="1" ht="29.25" customHeight="1" x14ac:dyDescent="0.25">
      <c r="A7" s="135" t="b">
        <v>0</v>
      </c>
      <c r="B7" s="195" t="s">
        <v>169</v>
      </c>
      <c r="C7" s="195"/>
      <c r="D7" s="195"/>
      <c r="E7" s="195"/>
      <c r="F7" s="195"/>
      <c r="G7" s="195"/>
      <c r="H7" s="195"/>
      <c r="I7" s="11"/>
    </row>
    <row r="8" spans="1:9" ht="29.25" customHeight="1" x14ac:dyDescent="0.25">
      <c r="A8" s="136" t="b">
        <v>0</v>
      </c>
      <c r="B8" s="196" t="s">
        <v>136</v>
      </c>
      <c r="C8" s="196"/>
      <c r="D8" s="196"/>
      <c r="E8" s="196"/>
      <c r="F8" s="196"/>
      <c r="G8" s="196"/>
      <c r="H8" s="196"/>
    </row>
    <row r="9" spans="1:9" ht="29.25" customHeight="1" x14ac:dyDescent="0.25">
      <c r="A9" s="135" t="b">
        <v>0</v>
      </c>
      <c r="B9" s="196" t="s">
        <v>137</v>
      </c>
      <c r="C9" s="196"/>
      <c r="D9" s="196"/>
      <c r="E9" s="196"/>
      <c r="F9" s="196"/>
      <c r="G9" s="196"/>
      <c r="H9" s="196"/>
    </row>
    <row r="10" spans="1:9" s="8" customFormat="1" ht="29.25" customHeight="1" x14ac:dyDescent="0.25">
      <c r="A10" s="135" t="b">
        <v>0</v>
      </c>
      <c r="B10" s="196" t="s">
        <v>168</v>
      </c>
      <c r="C10" s="196"/>
      <c r="D10" s="196"/>
      <c r="E10" s="196"/>
      <c r="F10" s="196"/>
      <c r="G10" s="196"/>
      <c r="H10" s="196"/>
      <c r="I10" s="11"/>
    </row>
    <row r="11" spans="1:9" ht="29.25" customHeight="1" x14ac:dyDescent="0.25">
      <c r="A11" s="135" t="b">
        <v>0</v>
      </c>
      <c r="B11" s="195" t="s">
        <v>93</v>
      </c>
      <c r="C11" s="195"/>
      <c r="D11" s="195"/>
      <c r="E11" s="195"/>
      <c r="F11" s="195"/>
      <c r="G11" s="195"/>
      <c r="H11" s="195"/>
    </row>
    <row r="12" spans="1:9" ht="29.25" customHeight="1" x14ac:dyDescent="0.25">
      <c r="A12" s="135" t="b">
        <v>0</v>
      </c>
      <c r="B12" s="195" t="s">
        <v>41</v>
      </c>
      <c r="C12" s="195"/>
      <c r="D12" s="195"/>
      <c r="E12" s="195"/>
      <c r="F12" s="195"/>
      <c r="G12" s="195"/>
      <c r="H12" s="195"/>
    </row>
    <row r="13" spans="1:9" s="8" customFormat="1" ht="29.25" customHeight="1" x14ac:dyDescent="0.25">
      <c r="A13" s="135"/>
      <c r="B13" s="195" t="s">
        <v>162</v>
      </c>
      <c r="C13" s="195"/>
      <c r="D13" s="195"/>
      <c r="E13" s="195"/>
      <c r="F13" s="195"/>
      <c r="G13" s="195"/>
      <c r="H13" s="195"/>
      <c r="I13" s="11"/>
    </row>
    <row r="14" spans="1:9" s="8" customFormat="1" ht="29.25" customHeight="1" x14ac:dyDescent="0.25">
      <c r="A14" s="135"/>
      <c r="B14" s="195" t="s">
        <v>163</v>
      </c>
      <c r="C14" s="195"/>
      <c r="D14" s="195"/>
      <c r="E14" s="195"/>
      <c r="F14" s="195"/>
      <c r="G14" s="195"/>
      <c r="H14" s="195"/>
      <c r="I14" s="11"/>
    </row>
    <row r="15" spans="1:9" x14ac:dyDescent="0.25">
      <c r="B15" s="197"/>
      <c r="C15" s="197"/>
      <c r="D15" s="197"/>
      <c r="E15" s="197"/>
      <c r="F15" s="197"/>
      <c r="G15" s="197"/>
      <c r="H15" s="197"/>
    </row>
    <row r="16" spans="1:9" ht="21" x14ac:dyDescent="0.35">
      <c r="B16" s="194" t="str">
        <f>IF(AND(A4,A5,A6,A8,A9,A10),"","Dossier incomplet ; veillez à fournir et cocher les éléments attendus (*)")</f>
        <v>Dossier incomplet ; veillez à fournir et cocher les éléments attendus (*)</v>
      </c>
      <c r="C16" s="194"/>
      <c r="D16" s="194"/>
      <c r="E16" s="194"/>
      <c r="F16" s="194"/>
      <c r="G16" s="194"/>
    </row>
    <row r="17" spans="2:4" ht="22.5" customHeight="1" x14ac:dyDescent="0.25">
      <c r="B17" s="8"/>
      <c r="D17" s="8"/>
    </row>
    <row r="18" spans="2:4" ht="22.5" hidden="1" customHeight="1" x14ac:dyDescent="0.25"/>
    <row r="19" spans="2:4" ht="22.5" hidden="1" customHeight="1" x14ac:dyDescent="0.25"/>
    <row r="20" spans="2:4" ht="22.5" hidden="1" customHeight="1" x14ac:dyDescent="0.25"/>
    <row r="21" spans="2:4" ht="22.5" hidden="1" customHeight="1" x14ac:dyDescent="0.25"/>
    <row r="22" spans="2:4" ht="22.5" hidden="1" customHeight="1" x14ac:dyDescent="0.25"/>
    <row r="23" spans="2:4" ht="22.5" hidden="1" customHeight="1" x14ac:dyDescent="0.25"/>
    <row r="24" spans="2:4" ht="22.5" hidden="1" customHeight="1" x14ac:dyDescent="0.25"/>
    <row r="25" spans="2:4" ht="22.5" hidden="1" customHeight="1" x14ac:dyDescent="0.25"/>
    <row r="26" spans="2:4" ht="22.5" hidden="1" customHeight="1" x14ac:dyDescent="0.25"/>
    <row r="27" spans="2:4" ht="22.5" hidden="1" customHeight="1" x14ac:dyDescent="0.25"/>
    <row r="28" spans="2:4" ht="22.5" hidden="1" customHeight="1" x14ac:dyDescent="0.25"/>
    <row r="29" spans="2:4" ht="22.5" hidden="1" customHeight="1" x14ac:dyDescent="0.25"/>
    <row r="30" spans="2:4" ht="22.5" hidden="1" customHeight="1" x14ac:dyDescent="0.25"/>
    <row r="31" spans="2:4" ht="22.5" hidden="1" customHeight="1" x14ac:dyDescent="0.25"/>
    <row r="32" spans="2:4" ht="22.5" hidden="1" customHeight="1" x14ac:dyDescent="0.25"/>
    <row r="33" ht="22.5" hidden="1" customHeight="1" x14ac:dyDescent="0.25"/>
    <row r="34" ht="22.5" hidden="1" customHeight="1" x14ac:dyDescent="0.25"/>
    <row r="35" ht="22.5" hidden="1" customHeight="1" x14ac:dyDescent="0.25"/>
    <row r="36" ht="22.5" hidden="1" customHeight="1" x14ac:dyDescent="0.25"/>
    <row r="37" ht="22.5" hidden="1" customHeight="1" x14ac:dyDescent="0.25"/>
    <row r="38" ht="22.5" hidden="1" customHeight="1" x14ac:dyDescent="0.25"/>
    <row r="39" ht="22.5" hidden="1" customHeight="1" x14ac:dyDescent="0.25"/>
    <row r="40" ht="22.5" hidden="1" customHeight="1" x14ac:dyDescent="0.25"/>
    <row r="41" ht="22.5" hidden="1" customHeight="1" x14ac:dyDescent="0.25"/>
    <row r="42" ht="22.5" hidden="1" customHeight="1" x14ac:dyDescent="0.25"/>
    <row r="43" ht="22.5" hidden="1" customHeight="1" x14ac:dyDescent="0.25"/>
    <row r="44" ht="22.5" hidden="1" customHeight="1" x14ac:dyDescent="0.25"/>
    <row r="45" ht="22.5" hidden="1" customHeight="1" x14ac:dyDescent="0.25"/>
    <row r="46" ht="22.5" hidden="1" customHeight="1" x14ac:dyDescent="0.25"/>
    <row r="47" ht="22.5" hidden="1" customHeight="1" x14ac:dyDescent="0.25"/>
    <row r="48" ht="22.5" hidden="1" customHeight="1" x14ac:dyDescent="0.25"/>
    <row r="49" ht="22.5" hidden="1" customHeight="1" x14ac:dyDescent="0.25"/>
    <row r="50" ht="22.5" hidden="1" customHeight="1" x14ac:dyDescent="0.25"/>
    <row r="51" ht="22.5" hidden="1" customHeight="1" x14ac:dyDescent="0.25"/>
    <row r="52" ht="22.5" hidden="1" customHeight="1" x14ac:dyDescent="0.25"/>
    <row r="53" ht="22.5" hidden="1" customHeight="1" x14ac:dyDescent="0.25"/>
    <row r="54" ht="22.5" hidden="1" customHeight="1" x14ac:dyDescent="0.25"/>
    <row r="55" ht="22.5" hidden="1" customHeight="1" x14ac:dyDescent="0.25"/>
    <row r="56" ht="22.5" hidden="1" customHeight="1" x14ac:dyDescent="0.25"/>
    <row r="57" ht="22.5" hidden="1" customHeight="1" x14ac:dyDescent="0.25"/>
    <row r="58" ht="22.5" hidden="1" customHeight="1" x14ac:dyDescent="0.25"/>
    <row r="59" ht="22.5" hidden="1" customHeight="1" x14ac:dyDescent="0.25"/>
    <row r="60" ht="22.5" hidden="1" customHeight="1" x14ac:dyDescent="0.25"/>
    <row r="61" ht="22.5" hidden="1" customHeight="1" x14ac:dyDescent="0.25"/>
    <row r="62" ht="22.5" hidden="1" customHeight="1" x14ac:dyDescent="0.25"/>
    <row r="63" ht="22.5" hidden="1" customHeight="1" x14ac:dyDescent="0.25"/>
    <row r="64" ht="22.5" hidden="1" customHeight="1" x14ac:dyDescent="0.25"/>
    <row r="65" ht="22.5" hidden="1" customHeight="1" x14ac:dyDescent="0.25"/>
    <row r="66" ht="22.5" hidden="1" customHeight="1" x14ac:dyDescent="0.25"/>
    <row r="67" ht="22.5" hidden="1" customHeight="1" x14ac:dyDescent="0.25"/>
    <row r="68" ht="22.5" hidden="1" customHeight="1" x14ac:dyDescent="0.25"/>
    <row r="69" ht="22.5" hidden="1" customHeight="1" x14ac:dyDescent="0.25"/>
    <row r="70" ht="22.5" hidden="1" customHeight="1" x14ac:dyDescent="0.25"/>
    <row r="71" ht="22.5" hidden="1" customHeight="1" x14ac:dyDescent="0.25"/>
    <row r="72" ht="22.5" hidden="1" customHeight="1" x14ac:dyDescent="0.25"/>
    <row r="73" ht="22.5" hidden="1" customHeight="1" x14ac:dyDescent="0.25"/>
    <row r="74" ht="22.5" hidden="1" customHeight="1" x14ac:dyDescent="0.25"/>
    <row r="75" ht="22.5" hidden="1" customHeight="1" x14ac:dyDescent="0.25"/>
    <row r="76" ht="22.5" hidden="1" customHeight="1" x14ac:dyDescent="0.25"/>
    <row r="77" ht="22.5" hidden="1" customHeight="1" x14ac:dyDescent="0.25"/>
    <row r="78" ht="22.5" hidden="1" customHeight="1" x14ac:dyDescent="0.25"/>
    <row r="79" ht="22.5" hidden="1" customHeight="1" x14ac:dyDescent="0.25"/>
    <row r="80" ht="22.5" hidden="1" customHeight="1" x14ac:dyDescent="0.25"/>
    <row r="81" ht="22.5" hidden="1" customHeight="1" x14ac:dyDescent="0.25"/>
    <row r="82" ht="22.5" hidden="1" customHeight="1" x14ac:dyDescent="0.25"/>
    <row r="83" ht="22.5" hidden="1" customHeight="1" x14ac:dyDescent="0.25"/>
    <row r="84" ht="22.5" hidden="1" customHeight="1" x14ac:dyDescent="0.25"/>
    <row r="85" ht="22.5" hidden="1" customHeight="1" x14ac:dyDescent="0.25"/>
    <row r="86" ht="22.5" hidden="1" customHeight="1" x14ac:dyDescent="0.25"/>
    <row r="87" ht="22.5" hidden="1" customHeight="1" x14ac:dyDescent="0.25"/>
    <row r="88" ht="22.5" hidden="1" customHeight="1" x14ac:dyDescent="0.25"/>
    <row r="89" ht="22.5" hidden="1" customHeight="1" x14ac:dyDescent="0.25"/>
    <row r="90" ht="22.5" hidden="1" customHeight="1" x14ac:dyDescent="0.25"/>
    <row r="91" ht="22.5" hidden="1" customHeight="1" x14ac:dyDescent="0.25"/>
    <row r="92" ht="22.5" hidden="1" customHeight="1" x14ac:dyDescent="0.25"/>
    <row r="93" ht="22.5" hidden="1" customHeight="1" x14ac:dyDescent="0.25"/>
    <row r="94" ht="22.5" hidden="1" customHeight="1" x14ac:dyDescent="0.25"/>
    <row r="95" ht="22.5" hidden="1" customHeight="1" x14ac:dyDescent="0.25"/>
    <row r="96" ht="22.5" hidden="1" customHeight="1" x14ac:dyDescent="0.25"/>
    <row r="97" ht="22.5" hidden="1" customHeight="1" x14ac:dyDescent="0.25"/>
    <row r="98" ht="22.5" hidden="1" customHeight="1" x14ac:dyDescent="0.25"/>
    <row r="99" ht="22.5" hidden="1" customHeight="1" x14ac:dyDescent="0.25"/>
    <row r="100" ht="22.5" hidden="1" customHeight="1" x14ac:dyDescent="0.25"/>
    <row r="101" ht="22.5" hidden="1" customHeight="1" x14ac:dyDescent="0.25"/>
    <row r="102" ht="22.5" hidden="1" customHeight="1" x14ac:dyDescent="0.25"/>
    <row r="103" ht="22.5" hidden="1" customHeight="1" x14ac:dyDescent="0.25"/>
    <row r="104" ht="22.5" hidden="1" customHeight="1" x14ac:dyDescent="0.25"/>
    <row r="105" ht="22.5" hidden="1" customHeight="1" x14ac:dyDescent="0.25"/>
    <row r="106" ht="22.5" hidden="1" customHeight="1" x14ac:dyDescent="0.25"/>
    <row r="107" ht="22.5" hidden="1" customHeight="1" x14ac:dyDescent="0.25"/>
    <row r="108" ht="22.5" hidden="1" customHeight="1" x14ac:dyDescent="0.25"/>
    <row r="109" ht="22.5" hidden="1" customHeight="1" x14ac:dyDescent="0.25"/>
    <row r="110" ht="22.5" hidden="1" customHeight="1" x14ac:dyDescent="0.25"/>
    <row r="111" ht="22.5" hidden="1" customHeight="1" x14ac:dyDescent="0.25"/>
    <row r="112" ht="22.5" hidden="1" customHeight="1" x14ac:dyDescent="0.25"/>
    <row r="113" ht="22.5" hidden="1" customHeight="1" x14ac:dyDescent="0.25"/>
    <row r="114" ht="22.5" hidden="1" customHeight="1" x14ac:dyDescent="0.25"/>
    <row r="115" ht="22.5" hidden="1" customHeight="1" x14ac:dyDescent="0.25"/>
    <row r="116" ht="22.5" hidden="1" customHeight="1" x14ac:dyDescent="0.25"/>
    <row r="117" ht="22.5" hidden="1" customHeight="1" x14ac:dyDescent="0.25"/>
    <row r="118" ht="22.5" hidden="1" customHeight="1" x14ac:dyDescent="0.25"/>
    <row r="119" ht="22.5" hidden="1" customHeight="1" x14ac:dyDescent="0.25"/>
    <row r="120" ht="22.5" hidden="1" customHeight="1" x14ac:dyDescent="0.25"/>
    <row r="121" ht="22.5" hidden="1" customHeight="1" x14ac:dyDescent="0.25"/>
    <row r="122" ht="22.5" hidden="1" customHeight="1" x14ac:dyDescent="0.25"/>
    <row r="123" ht="22.5" hidden="1" customHeight="1" x14ac:dyDescent="0.25"/>
    <row r="124" ht="22.5" hidden="1" customHeight="1" x14ac:dyDescent="0.25"/>
  </sheetData>
  <sheetProtection password="C663" sheet="1" objects="1" scenarios="1"/>
  <mergeCells count="15">
    <mergeCell ref="A1:H1"/>
    <mergeCell ref="A2:E2"/>
    <mergeCell ref="B4:H4"/>
    <mergeCell ref="B5:H5"/>
    <mergeCell ref="B6:H6"/>
    <mergeCell ref="B16:G16"/>
    <mergeCell ref="B7:H7"/>
    <mergeCell ref="B12:H12"/>
    <mergeCell ref="B11:H11"/>
    <mergeCell ref="B9:H9"/>
    <mergeCell ref="B8:H8"/>
    <mergeCell ref="B15:H15"/>
    <mergeCell ref="B13:H13"/>
    <mergeCell ref="B14:H14"/>
    <mergeCell ref="B10:H10"/>
  </mergeCells>
  <pageMargins left="0.7" right="0.7" top="0.75" bottom="0.75" header="0.3" footer="0.3"/>
  <pageSetup paperSize="9" scale="58"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8" r:id="rId4" name="Check Box 2">
              <controlPr defaultSize="0" autoFill="0" autoLine="0" autoPict="0" altText="">
                <anchor moveWithCells="1">
                  <from>
                    <xdr:col>0</xdr:col>
                    <xdr:colOff>9525</xdr:colOff>
                    <xdr:row>3</xdr:row>
                    <xdr:rowOff>9525</xdr:rowOff>
                  </from>
                  <to>
                    <xdr:col>1</xdr:col>
                    <xdr:colOff>457200</xdr:colOff>
                    <xdr:row>3</xdr:row>
                    <xdr:rowOff>257175</xdr:rowOff>
                  </to>
                </anchor>
              </controlPr>
            </control>
          </mc:Choice>
        </mc:AlternateContent>
        <mc:AlternateContent xmlns:mc="http://schemas.openxmlformats.org/markup-compatibility/2006">
          <mc:Choice Requires="x14">
            <control shapeId="4100" r:id="rId5" name="Check Box 4">
              <controlPr defaultSize="0" autoFill="0" autoLine="0" autoPict="0" altText="">
                <anchor moveWithCells="1">
                  <from>
                    <xdr:col>0</xdr:col>
                    <xdr:colOff>9525</xdr:colOff>
                    <xdr:row>4</xdr:row>
                    <xdr:rowOff>9525</xdr:rowOff>
                  </from>
                  <to>
                    <xdr:col>1</xdr:col>
                    <xdr:colOff>457200</xdr:colOff>
                    <xdr:row>4</xdr:row>
                    <xdr:rowOff>247650</xdr:rowOff>
                  </to>
                </anchor>
              </controlPr>
            </control>
          </mc:Choice>
        </mc:AlternateContent>
        <mc:AlternateContent xmlns:mc="http://schemas.openxmlformats.org/markup-compatibility/2006">
          <mc:Choice Requires="x14">
            <control shapeId="4102" r:id="rId6" name="Check Box 6">
              <controlPr defaultSize="0" autoFill="0" autoLine="0" autoPict="0" altText="">
                <anchor moveWithCells="1">
                  <from>
                    <xdr:col>0</xdr:col>
                    <xdr:colOff>9525</xdr:colOff>
                    <xdr:row>5</xdr:row>
                    <xdr:rowOff>0</xdr:rowOff>
                  </from>
                  <to>
                    <xdr:col>1</xdr:col>
                    <xdr:colOff>466725</xdr:colOff>
                    <xdr:row>5</xdr:row>
                    <xdr:rowOff>247650</xdr:rowOff>
                  </to>
                </anchor>
              </controlPr>
            </control>
          </mc:Choice>
        </mc:AlternateContent>
        <mc:AlternateContent xmlns:mc="http://schemas.openxmlformats.org/markup-compatibility/2006">
          <mc:Choice Requires="x14">
            <control shapeId="4104" r:id="rId7" name="Check Box 8">
              <controlPr defaultSize="0" autoFill="0" autoLine="0" autoPict="0" altText="">
                <anchor moveWithCells="1">
                  <from>
                    <xdr:col>0</xdr:col>
                    <xdr:colOff>9525</xdr:colOff>
                    <xdr:row>6</xdr:row>
                    <xdr:rowOff>9525</xdr:rowOff>
                  </from>
                  <to>
                    <xdr:col>1</xdr:col>
                    <xdr:colOff>457200</xdr:colOff>
                    <xdr:row>6</xdr:row>
                    <xdr:rowOff>266700</xdr:rowOff>
                  </to>
                </anchor>
              </controlPr>
            </control>
          </mc:Choice>
        </mc:AlternateContent>
        <mc:AlternateContent xmlns:mc="http://schemas.openxmlformats.org/markup-compatibility/2006">
          <mc:Choice Requires="x14">
            <control shapeId="4106" r:id="rId8" name="Check Box 10">
              <controlPr defaultSize="0" autoFill="0" autoLine="0" autoPict="0" altText="">
                <anchor moveWithCells="1">
                  <from>
                    <xdr:col>0</xdr:col>
                    <xdr:colOff>9525</xdr:colOff>
                    <xdr:row>7</xdr:row>
                    <xdr:rowOff>9525</xdr:rowOff>
                  </from>
                  <to>
                    <xdr:col>1</xdr:col>
                    <xdr:colOff>457200</xdr:colOff>
                    <xdr:row>7</xdr:row>
                    <xdr:rowOff>247650</xdr:rowOff>
                  </to>
                </anchor>
              </controlPr>
            </control>
          </mc:Choice>
        </mc:AlternateContent>
        <mc:AlternateContent xmlns:mc="http://schemas.openxmlformats.org/markup-compatibility/2006">
          <mc:Choice Requires="x14">
            <control shapeId="4107" r:id="rId9" name="Check Box 11">
              <controlPr defaultSize="0" autoFill="0" autoLine="0" autoPict="0" altText="">
                <anchor moveWithCells="1">
                  <from>
                    <xdr:col>0</xdr:col>
                    <xdr:colOff>9525</xdr:colOff>
                    <xdr:row>8</xdr:row>
                    <xdr:rowOff>19050</xdr:rowOff>
                  </from>
                  <to>
                    <xdr:col>1</xdr:col>
                    <xdr:colOff>457200</xdr:colOff>
                    <xdr:row>8</xdr:row>
                    <xdr:rowOff>257175</xdr:rowOff>
                  </to>
                </anchor>
              </controlPr>
            </control>
          </mc:Choice>
        </mc:AlternateContent>
        <mc:AlternateContent xmlns:mc="http://schemas.openxmlformats.org/markup-compatibility/2006">
          <mc:Choice Requires="x14">
            <control shapeId="4108" r:id="rId10" name="Check Box 12">
              <controlPr defaultSize="0" autoFill="0" autoLine="0" autoPict="0" altText="">
                <anchor moveWithCells="1">
                  <from>
                    <xdr:col>0</xdr:col>
                    <xdr:colOff>9525</xdr:colOff>
                    <xdr:row>10</xdr:row>
                    <xdr:rowOff>9525</xdr:rowOff>
                  </from>
                  <to>
                    <xdr:col>1</xdr:col>
                    <xdr:colOff>457200</xdr:colOff>
                    <xdr:row>10</xdr:row>
                    <xdr:rowOff>171450</xdr:rowOff>
                  </to>
                </anchor>
              </controlPr>
            </control>
          </mc:Choice>
        </mc:AlternateContent>
        <mc:AlternateContent xmlns:mc="http://schemas.openxmlformats.org/markup-compatibility/2006">
          <mc:Choice Requires="x14">
            <control shapeId="4109" r:id="rId11" name="Check Box 13">
              <controlPr defaultSize="0" autoFill="0" autoLine="0" autoPict="0" altText="">
                <anchor moveWithCells="1">
                  <from>
                    <xdr:col>0</xdr:col>
                    <xdr:colOff>9525</xdr:colOff>
                    <xdr:row>11</xdr:row>
                    <xdr:rowOff>9525</xdr:rowOff>
                  </from>
                  <to>
                    <xdr:col>1</xdr:col>
                    <xdr:colOff>457200</xdr:colOff>
                    <xdr:row>11</xdr:row>
                    <xdr:rowOff>171450</xdr:rowOff>
                  </to>
                </anchor>
              </controlPr>
            </control>
          </mc:Choice>
        </mc:AlternateContent>
        <mc:AlternateContent xmlns:mc="http://schemas.openxmlformats.org/markup-compatibility/2006">
          <mc:Choice Requires="x14">
            <control shapeId="4110" r:id="rId12" name="Check Box 14">
              <controlPr defaultSize="0" autoFill="0" autoLine="0" autoPict="0" altText="">
                <anchor moveWithCells="1">
                  <from>
                    <xdr:col>0</xdr:col>
                    <xdr:colOff>9525</xdr:colOff>
                    <xdr:row>12</xdr:row>
                    <xdr:rowOff>9525</xdr:rowOff>
                  </from>
                  <to>
                    <xdr:col>1</xdr:col>
                    <xdr:colOff>457200</xdr:colOff>
                    <xdr:row>12</xdr:row>
                    <xdr:rowOff>171450</xdr:rowOff>
                  </to>
                </anchor>
              </controlPr>
            </control>
          </mc:Choice>
        </mc:AlternateContent>
        <mc:AlternateContent xmlns:mc="http://schemas.openxmlformats.org/markup-compatibility/2006">
          <mc:Choice Requires="x14">
            <control shapeId="4111" r:id="rId13" name="Check Box 15">
              <controlPr defaultSize="0" autoFill="0" autoLine="0" autoPict="0" altText="">
                <anchor moveWithCells="1">
                  <from>
                    <xdr:col>0</xdr:col>
                    <xdr:colOff>9525</xdr:colOff>
                    <xdr:row>13</xdr:row>
                    <xdr:rowOff>9525</xdr:rowOff>
                  </from>
                  <to>
                    <xdr:col>1</xdr:col>
                    <xdr:colOff>457200</xdr:colOff>
                    <xdr:row>13</xdr:row>
                    <xdr:rowOff>171450</xdr:rowOff>
                  </to>
                </anchor>
              </controlPr>
            </control>
          </mc:Choice>
        </mc:AlternateContent>
        <mc:AlternateContent xmlns:mc="http://schemas.openxmlformats.org/markup-compatibility/2006">
          <mc:Choice Requires="x14">
            <control shapeId="4112" r:id="rId14" name="Check Box 16">
              <controlPr defaultSize="0" autoFill="0" autoLine="0" autoPict="0" altText="">
                <anchor moveWithCells="1">
                  <from>
                    <xdr:col>0</xdr:col>
                    <xdr:colOff>9525</xdr:colOff>
                    <xdr:row>9</xdr:row>
                    <xdr:rowOff>19050</xdr:rowOff>
                  </from>
                  <to>
                    <xdr:col>1</xdr:col>
                    <xdr:colOff>457200</xdr:colOff>
                    <xdr:row>9</xdr:row>
                    <xdr:rowOff>257175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4">
    <pageSetUpPr fitToPage="1"/>
  </sheetPr>
  <dimension ref="A1:F168"/>
  <sheetViews>
    <sheetView zoomScaleNormal="100" workbookViewId="0">
      <selection activeCell="B15" sqref="B15:E15"/>
    </sheetView>
  </sheetViews>
  <sheetFormatPr baseColWidth="10" defaultColWidth="0" defaultRowHeight="15" zeroHeight="1" x14ac:dyDescent="0.25"/>
  <cols>
    <col min="1" max="1" width="75.7109375" style="33" bestFit="1" customWidth="1"/>
    <col min="2" max="2" width="24.140625" style="33" customWidth="1"/>
    <col min="3" max="3" width="13.42578125" style="33" customWidth="1"/>
    <col min="4" max="4" width="19.42578125" style="33" customWidth="1"/>
    <col min="5" max="5" width="16.85546875" style="33" customWidth="1"/>
    <col min="6" max="6" width="0.7109375" style="33" customWidth="1"/>
    <col min="7" max="16384" width="11.42578125" style="33" hidden="1"/>
  </cols>
  <sheetData>
    <row r="1" spans="1:6" s="68" customFormat="1" x14ac:dyDescent="0.25">
      <c r="A1" s="31"/>
      <c r="B1" s="32"/>
      <c r="C1" s="236" t="s">
        <v>0</v>
      </c>
      <c r="D1" s="237"/>
      <c r="E1" s="238"/>
      <c r="F1" s="33"/>
    </row>
    <row r="2" spans="1:6" s="68" customFormat="1" x14ac:dyDescent="0.25">
      <c r="A2" s="34"/>
      <c r="B2" s="35"/>
      <c r="C2" s="239" t="s">
        <v>1</v>
      </c>
      <c r="D2" s="240"/>
      <c r="E2" s="241"/>
      <c r="F2" s="33"/>
    </row>
    <row r="3" spans="1:6" s="68" customFormat="1" x14ac:dyDescent="0.25">
      <c r="A3" s="34"/>
      <c r="B3" s="35"/>
      <c r="C3" s="239" t="s">
        <v>2</v>
      </c>
      <c r="D3" s="240"/>
      <c r="E3" s="241"/>
      <c r="F3" s="33"/>
    </row>
    <row r="4" spans="1:6" s="68" customFormat="1" x14ac:dyDescent="0.25">
      <c r="A4" s="34"/>
      <c r="B4" s="35"/>
      <c r="C4" s="239" t="s">
        <v>3</v>
      </c>
      <c r="D4" s="240"/>
      <c r="E4" s="241"/>
      <c r="F4" s="33"/>
    </row>
    <row r="5" spans="1:6" s="68" customFormat="1" x14ac:dyDescent="0.25">
      <c r="A5" s="34"/>
      <c r="B5" s="35"/>
      <c r="C5" s="242" t="s">
        <v>4</v>
      </c>
      <c r="D5" s="243"/>
      <c r="E5" s="244"/>
      <c r="F5" s="33"/>
    </row>
    <row r="6" spans="1:6" s="68" customFormat="1" ht="21" x14ac:dyDescent="0.25">
      <c r="A6" s="182" t="s">
        <v>5</v>
      </c>
      <c r="B6" s="183"/>
      <c r="C6" s="182" t="str">
        <f>'Contexte Général'!C6</f>
        <v>ACQUISITION FONCIERE</v>
      </c>
      <c r="D6" s="183"/>
      <c r="E6" s="184"/>
      <c r="F6" s="33"/>
    </row>
    <row r="7" spans="1:6" x14ac:dyDescent="0.25">
      <c r="A7" s="102" t="str">
        <f>CODFORMULAIRE&amp;" - version "&amp;VERSIONFORMULAIRE&amp;" du "&amp;TEXT(DATEVERSIONFORMULAIRE,"jj/mm/aaaa")</f>
        <v>F_DPF_AEAP_ACQFON - version 1.1 du 01/01/2019</v>
      </c>
      <c r="B7" s="103"/>
      <c r="C7" s="104"/>
      <c r="D7" s="101"/>
      <c r="E7" s="152"/>
    </row>
    <row r="8" spans="1:6" ht="33.75" customHeight="1" x14ac:dyDescent="0.25">
      <c r="A8" s="245" t="str">
        <f ca="1">IF(VERSIONEXCEL&lt;14,"ATTENTION: Votre version Excel est inférieure à la version minimale acceptable
pour pouvoir remplir convenablement ce formulaire", "")</f>
        <v/>
      </c>
      <c r="B8" s="246"/>
      <c r="C8" s="246"/>
      <c r="D8" s="246"/>
      <c r="E8" s="246"/>
    </row>
    <row r="9" spans="1:6" s="68" customFormat="1" ht="21" customHeight="1" x14ac:dyDescent="0.25">
      <c r="A9" s="235" t="s">
        <v>89</v>
      </c>
      <c r="B9" s="235"/>
      <c r="C9" s="235"/>
      <c r="D9" s="235"/>
      <c r="E9" s="235"/>
      <c r="F9" s="33"/>
    </row>
    <row r="10" spans="1:6" x14ac:dyDescent="0.25"/>
    <row r="11" spans="1:6" s="68" customFormat="1" ht="21" x14ac:dyDescent="0.35">
      <c r="A11" s="225" t="s">
        <v>16</v>
      </c>
      <c r="B11" s="226"/>
      <c r="C11" s="226"/>
      <c r="D11" s="226"/>
      <c r="E11" s="227"/>
      <c r="F11" s="33"/>
    </row>
    <row r="12" spans="1:6" x14ac:dyDescent="0.25">
      <c r="A12" s="36"/>
    </row>
    <row r="13" spans="1:6" ht="15.75" x14ac:dyDescent="0.25">
      <c r="A13" s="37" t="s">
        <v>17</v>
      </c>
    </row>
    <row r="14" spans="1:6" ht="5.25" customHeight="1" x14ac:dyDescent="0.25">
      <c r="B14" s="38"/>
    </row>
    <row r="15" spans="1:6" x14ac:dyDescent="0.25">
      <c r="A15" s="20" t="s">
        <v>18</v>
      </c>
      <c r="B15" s="228"/>
      <c r="C15" s="228"/>
      <c r="D15" s="228"/>
      <c r="E15" s="228"/>
    </row>
    <row r="16" spans="1:6" x14ac:dyDescent="0.25">
      <c r="A16" s="12" t="s">
        <v>19</v>
      </c>
      <c r="B16" s="229"/>
      <c r="C16" s="229"/>
      <c r="D16" s="229"/>
      <c r="E16" s="229"/>
    </row>
    <row r="17" spans="1:5" x14ac:dyDescent="0.25">
      <c r="A17" s="12" t="s">
        <v>20</v>
      </c>
      <c r="B17" s="231"/>
      <c r="C17" s="231"/>
      <c r="D17" s="231"/>
      <c r="E17" s="231"/>
    </row>
    <row r="18" spans="1:5" x14ac:dyDescent="0.25">
      <c r="A18" s="12" t="s">
        <v>21</v>
      </c>
      <c r="B18" s="229"/>
      <c r="C18" s="229"/>
      <c r="D18" s="229"/>
      <c r="E18" s="229"/>
    </row>
    <row r="19" spans="1:5" x14ac:dyDescent="0.25">
      <c r="A19" s="39" t="s">
        <v>22</v>
      </c>
      <c r="B19" s="229"/>
      <c r="C19" s="229"/>
      <c r="D19" s="229"/>
      <c r="E19" s="229"/>
    </row>
    <row r="20" spans="1:5" x14ac:dyDescent="0.25">
      <c r="B20" s="38"/>
    </row>
    <row r="21" spans="1:5" ht="15.75" x14ac:dyDescent="0.25">
      <c r="A21" s="40" t="s">
        <v>23</v>
      </c>
      <c r="B21" s="41"/>
    </row>
    <row r="22" spans="1:5" ht="6" customHeight="1" x14ac:dyDescent="0.25">
      <c r="B22" s="18"/>
    </row>
    <row r="23" spans="1:5" x14ac:dyDescent="0.25">
      <c r="A23" s="42" t="s">
        <v>27</v>
      </c>
      <c r="B23" s="234"/>
      <c r="C23" s="234"/>
      <c r="D23" s="234"/>
      <c r="E23" s="234"/>
    </row>
    <row r="24" spans="1:5" x14ac:dyDescent="0.25">
      <c r="A24" s="12" t="s">
        <v>28</v>
      </c>
      <c r="B24" s="231"/>
      <c r="C24" s="231"/>
      <c r="D24" s="231"/>
      <c r="E24" s="231"/>
    </row>
    <row r="25" spans="1:5" x14ac:dyDescent="0.25">
      <c r="A25" s="12" t="s">
        <v>24</v>
      </c>
      <c r="B25" s="231"/>
      <c r="C25" s="231"/>
      <c r="D25" s="231"/>
      <c r="E25" s="231"/>
    </row>
    <row r="26" spans="1:5" x14ac:dyDescent="0.25">
      <c r="A26" s="20" t="s">
        <v>25</v>
      </c>
      <c r="B26" s="229"/>
      <c r="C26" s="229"/>
      <c r="D26" s="229"/>
      <c r="E26" s="229"/>
    </row>
    <row r="27" spans="1:5" x14ac:dyDescent="0.25">
      <c r="A27" s="12" t="s">
        <v>31</v>
      </c>
      <c r="B27" s="247"/>
      <c r="C27" s="229"/>
      <c r="D27" s="229"/>
      <c r="E27" s="229"/>
    </row>
    <row r="28" spans="1:5" x14ac:dyDescent="0.25"/>
    <row r="29" spans="1:5" ht="15.75" x14ac:dyDescent="0.25">
      <c r="A29" s="43" t="s">
        <v>26</v>
      </c>
    </row>
    <row r="30" spans="1:5" ht="5.25" customHeight="1" x14ac:dyDescent="0.25">
      <c r="A30" s="44"/>
    </row>
    <row r="31" spans="1:5" x14ac:dyDescent="0.25">
      <c r="A31" s="19" t="s">
        <v>27</v>
      </c>
      <c r="B31" s="231"/>
      <c r="C31" s="231"/>
      <c r="D31" s="231"/>
      <c r="E31" s="231"/>
    </row>
    <row r="32" spans="1:5" x14ac:dyDescent="0.25">
      <c r="A32" s="12" t="s">
        <v>28</v>
      </c>
      <c r="B32" s="231"/>
      <c r="C32" s="231"/>
      <c r="D32" s="231"/>
      <c r="E32" s="231"/>
    </row>
    <row r="33" spans="1:6" x14ac:dyDescent="0.25">
      <c r="A33" s="12" t="s">
        <v>29</v>
      </c>
      <c r="B33" s="231"/>
      <c r="C33" s="231"/>
      <c r="D33" s="231"/>
      <c r="E33" s="231"/>
    </row>
    <row r="34" spans="1:6" x14ac:dyDescent="0.25">
      <c r="A34" s="12" t="s">
        <v>30</v>
      </c>
      <c r="B34" s="229"/>
      <c r="C34" s="229"/>
      <c r="D34" s="229"/>
      <c r="E34" s="229"/>
    </row>
    <row r="35" spans="1:6" x14ac:dyDescent="0.25">
      <c r="A35" s="12" t="s">
        <v>31</v>
      </c>
      <c r="B35" s="247"/>
      <c r="C35" s="247"/>
      <c r="D35" s="247"/>
      <c r="E35" s="247"/>
    </row>
    <row r="36" spans="1:6" x14ac:dyDescent="0.25">
      <c r="B36" s="12"/>
    </row>
    <row r="37" spans="1:6" s="68" customFormat="1" ht="21" x14ac:dyDescent="0.35">
      <c r="A37" s="225" t="s">
        <v>7</v>
      </c>
      <c r="B37" s="226"/>
      <c r="C37" s="226"/>
      <c r="D37" s="226"/>
      <c r="E37" s="227"/>
      <c r="F37" s="33"/>
    </row>
    <row r="38" spans="1:6" s="68" customFormat="1" ht="9.75" customHeight="1" x14ac:dyDescent="0.35">
      <c r="A38" s="30"/>
      <c r="B38" s="30"/>
      <c r="C38" s="30"/>
      <c r="D38" s="30"/>
      <c r="E38" s="30"/>
      <c r="F38" s="33"/>
    </row>
    <row r="39" spans="1:6" s="68" customFormat="1" ht="27" customHeight="1" x14ac:dyDescent="0.25">
      <c r="A39" s="45" t="s">
        <v>79</v>
      </c>
      <c r="B39" s="232"/>
      <c r="C39" s="232"/>
      <c r="D39" s="232"/>
      <c r="E39" s="233"/>
      <c r="F39" s="33"/>
    </row>
    <row r="40" spans="1:6" ht="13.5" customHeight="1" x14ac:dyDescent="0.35">
      <c r="A40" s="13"/>
      <c r="B40" s="13"/>
      <c r="C40" s="13"/>
      <c r="D40" s="13"/>
      <c r="E40" s="13"/>
    </row>
    <row r="41" spans="1:6" s="68" customFormat="1" ht="15.75" x14ac:dyDescent="0.25">
      <c r="A41" s="230" t="s">
        <v>8</v>
      </c>
      <c r="B41" s="230"/>
      <c r="C41" s="230"/>
      <c r="D41" s="230"/>
      <c r="E41" s="230"/>
      <c r="F41" s="33"/>
    </row>
    <row r="42" spans="1:6" s="68" customFormat="1" ht="15" customHeight="1" x14ac:dyDescent="0.25">
      <c r="A42" s="46"/>
      <c r="B42" s="46"/>
      <c r="C42" s="46"/>
      <c r="D42" s="46"/>
      <c r="E42" s="46"/>
      <c r="F42" s="33"/>
    </row>
    <row r="43" spans="1:6" ht="15.75" x14ac:dyDescent="0.25">
      <c r="A43" s="14" t="s">
        <v>32</v>
      </c>
      <c r="B43" s="47"/>
    </row>
    <row r="44" spans="1:6" ht="123" customHeight="1" x14ac:dyDescent="0.25">
      <c r="A44" s="216"/>
      <c r="B44" s="217"/>
      <c r="C44" s="217"/>
      <c r="D44" s="217"/>
      <c r="E44" s="218"/>
    </row>
    <row r="45" spans="1:6" x14ac:dyDescent="0.25">
      <c r="B45" s="12"/>
    </row>
    <row r="46" spans="1:6" s="18" customFormat="1" ht="15.75" x14ac:dyDescent="0.25">
      <c r="A46" s="14" t="s">
        <v>120</v>
      </c>
      <c r="B46" s="47"/>
      <c r="C46" s="47"/>
      <c r="D46" s="47"/>
      <c r="E46" s="47"/>
    </row>
    <row r="47" spans="1:6" s="18" customFormat="1" ht="80.099999999999994" customHeight="1" x14ac:dyDescent="0.25">
      <c r="A47" s="214" t="str">
        <f>CONSTRUC_LOCALIS</f>
        <v/>
      </c>
      <c r="B47" s="215"/>
      <c r="C47" s="213" t="s">
        <v>33</v>
      </c>
      <c r="D47" s="213"/>
      <c r="E47" s="140"/>
    </row>
    <row r="48" spans="1:6" ht="15" customHeight="1" x14ac:dyDescent="0.25">
      <c r="A48" s="15"/>
      <c r="B48" s="16"/>
      <c r="C48" s="16"/>
      <c r="D48" s="16"/>
      <c r="E48" s="16"/>
      <c r="F48" s="18"/>
    </row>
    <row r="49" spans="1:6" ht="15" customHeight="1" x14ac:dyDescent="0.25">
      <c r="A49" s="14" t="s">
        <v>9</v>
      </c>
      <c r="B49" s="48"/>
      <c r="C49" s="48"/>
      <c r="D49" s="48"/>
      <c r="E49" s="49"/>
      <c r="F49" s="18"/>
    </row>
    <row r="50" spans="1:6" ht="147" customHeight="1" x14ac:dyDescent="0.25">
      <c r="A50" s="219"/>
      <c r="B50" s="220"/>
      <c r="C50" s="220"/>
      <c r="D50" s="220"/>
      <c r="E50" s="221"/>
    </row>
    <row r="51" spans="1:6" x14ac:dyDescent="0.25">
      <c r="A51" s="50"/>
      <c r="B51" s="17"/>
      <c r="C51" s="18"/>
      <c r="D51" s="18"/>
      <c r="E51" s="18"/>
      <c r="F51" s="18"/>
    </row>
    <row r="52" spans="1:6" s="18" customFormat="1" ht="15.75" x14ac:dyDescent="0.25">
      <c r="A52" s="14" t="s">
        <v>119</v>
      </c>
      <c r="B52" s="17"/>
    </row>
    <row r="53" spans="1:6" s="18" customFormat="1" ht="80.099999999999994" customHeight="1" x14ac:dyDescent="0.25">
      <c r="A53" s="222" t="str">
        <f>"La présente demande concerne l'"&amp;LOWER(TYPEOPERATION)&amp;" de "&amp;TEXT(COUNTA('Présentation des sites'!B13:B32),"0")&amp; " sites situés sur "&amp;IF(COUNTA('Présentation des sites'!B13:B32)=1,"la commune de ","les communes de ")&amp;'Présentation des sites'!V32&amp;" pour une superficie totale de "&amp;TEXT('Présentation des sites'!E33,"0,0000")&amp;" ha."</f>
        <v>La présente demande concerne l' de 0 sites situés sur les communes de  pour une superficie totale de 0,0000 ha.</v>
      </c>
      <c r="B53" s="223"/>
      <c r="C53" s="223"/>
      <c r="D53" s="223"/>
      <c r="E53" s="224"/>
    </row>
    <row r="54" spans="1:6" x14ac:dyDescent="0.25">
      <c r="A54" s="50"/>
      <c r="B54" s="17"/>
      <c r="C54" s="18"/>
      <c r="D54" s="18"/>
      <c r="E54" s="18"/>
      <c r="F54" s="18"/>
    </row>
    <row r="55" spans="1:6" ht="15.75" x14ac:dyDescent="0.25">
      <c r="A55" s="14" t="s">
        <v>10</v>
      </c>
      <c r="B55" s="17"/>
      <c r="C55" s="18"/>
      <c r="D55" s="18"/>
      <c r="E55" s="18"/>
      <c r="F55" s="18"/>
    </row>
    <row r="56" spans="1:6" ht="161.25" customHeight="1" x14ac:dyDescent="0.25">
      <c r="A56" s="206"/>
      <c r="B56" s="207"/>
      <c r="C56" s="207"/>
      <c r="D56" s="207"/>
      <c r="E56" s="208"/>
      <c r="F56" s="18"/>
    </row>
    <row r="57" spans="1:6" ht="15.75" x14ac:dyDescent="0.25">
      <c r="A57" s="18"/>
      <c r="B57" s="51"/>
      <c r="C57" s="51"/>
      <c r="D57" s="51"/>
      <c r="E57" s="51"/>
      <c r="F57" s="18"/>
    </row>
    <row r="58" spans="1:6" s="68" customFormat="1" ht="15.75" x14ac:dyDescent="0.25">
      <c r="A58" s="203" t="s">
        <v>11</v>
      </c>
      <c r="B58" s="204"/>
      <c r="C58" s="204"/>
      <c r="D58" s="204"/>
      <c r="E58" s="205"/>
      <c r="F58" s="33"/>
    </row>
    <row r="59" spans="1:6" ht="15.75" x14ac:dyDescent="0.25">
      <c r="A59" s="52"/>
      <c r="B59" s="51"/>
      <c r="C59" s="51"/>
      <c r="D59" s="51"/>
      <c r="E59" s="51"/>
      <c r="F59" s="18"/>
    </row>
    <row r="60" spans="1:6" ht="15.75" x14ac:dyDescent="0.25">
      <c r="A60" s="209" t="s">
        <v>133</v>
      </c>
      <c r="B60" s="210"/>
      <c r="C60" s="210"/>
      <c r="D60" s="211"/>
      <c r="E60" s="212"/>
    </row>
    <row r="61" spans="1:6" x14ac:dyDescent="0.25"/>
    <row r="62" spans="1:6" hidden="1" x14ac:dyDescent="0.25"/>
    <row r="63" spans="1:6" hidden="1" x14ac:dyDescent="0.25"/>
    <row r="64" spans="1:6"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sheetData>
  <sheetProtection password="C663" sheet="1" objects="1" scenarios="1" formatRows="0" insertColumns="0"/>
  <mergeCells count="37">
    <mergeCell ref="B35:E35"/>
    <mergeCell ref="B24:E24"/>
    <mergeCell ref="B25:E25"/>
    <mergeCell ref="B26:E26"/>
    <mergeCell ref="B27:E27"/>
    <mergeCell ref="B31:E31"/>
    <mergeCell ref="A9:E9"/>
    <mergeCell ref="C1:E1"/>
    <mergeCell ref="C2:E2"/>
    <mergeCell ref="C3:E3"/>
    <mergeCell ref="C4:E4"/>
    <mergeCell ref="C5:E5"/>
    <mergeCell ref="A6:B6"/>
    <mergeCell ref="C6:E6"/>
    <mergeCell ref="A8:E8"/>
    <mergeCell ref="A44:E44"/>
    <mergeCell ref="A50:E50"/>
    <mergeCell ref="A53:E53"/>
    <mergeCell ref="A11:E11"/>
    <mergeCell ref="B15:E15"/>
    <mergeCell ref="B16:E16"/>
    <mergeCell ref="A41:E41"/>
    <mergeCell ref="B32:E32"/>
    <mergeCell ref="B33:E33"/>
    <mergeCell ref="B34:E34"/>
    <mergeCell ref="B17:E17"/>
    <mergeCell ref="B18:E18"/>
    <mergeCell ref="B19:E19"/>
    <mergeCell ref="B39:E39"/>
    <mergeCell ref="B23:E23"/>
    <mergeCell ref="A37:E37"/>
    <mergeCell ref="A58:E58"/>
    <mergeCell ref="A56:E56"/>
    <mergeCell ref="A60:C60"/>
    <mergeCell ref="D60:E60"/>
    <mergeCell ref="C47:D47"/>
    <mergeCell ref="A47:B47"/>
  </mergeCells>
  <conditionalFormatting sqref="B15">
    <cfRule type="expression" dxfId="31" priority="31">
      <formula>ISBLANK($B$15)</formula>
    </cfRule>
  </conditionalFormatting>
  <conditionalFormatting sqref="B16">
    <cfRule type="expression" dxfId="30" priority="30">
      <formula>ISBLANK($B$16)</formula>
    </cfRule>
  </conditionalFormatting>
  <conditionalFormatting sqref="B17">
    <cfRule type="expression" dxfId="29" priority="29">
      <formula>ISBLANK($B$17)</formula>
    </cfRule>
  </conditionalFormatting>
  <conditionalFormatting sqref="B18">
    <cfRule type="expression" dxfId="28" priority="28">
      <formula>ISBLANK($B$18)</formula>
    </cfRule>
  </conditionalFormatting>
  <conditionalFormatting sqref="B19">
    <cfRule type="expression" dxfId="27" priority="27">
      <formula>ISBLANK($B$19)</formula>
    </cfRule>
  </conditionalFormatting>
  <conditionalFormatting sqref="B24">
    <cfRule type="expression" dxfId="26" priority="26">
      <formula>ISBLANK($B$24)</formula>
    </cfRule>
  </conditionalFormatting>
  <conditionalFormatting sqref="B25">
    <cfRule type="expression" dxfId="25" priority="25">
      <formula>ISBLANK($B$25)</formula>
    </cfRule>
  </conditionalFormatting>
  <conditionalFormatting sqref="B26">
    <cfRule type="expression" dxfId="24" priority="24">
      <formula>ISBLANK($B$26)</formula>
    </cfRule>
  </conditionalFormatting>
  <conditionalFormatting sqref="B27">
    <cfRule type="expression" dxfId="23" priority="23">
      <formula>ISBLANK($B$27)</formula>
    </cfRule>
  </conditionalFormatting>
  <conditionalFormatting sqref="B31">
    <cfRule type="expression" dxfId="22" priority="22">
      <formula>ISBLANK($B$31)</formula>
    </cfRule>
  </conditionalFormatting>
  <conditionalFormatting sqref="B32">
    <cfRule type="expression" dxfId="21" priority="21">
      <formula>ISBLANK($B$32)</formula>
    </cfRule>
  </conditionalFormatting>
  <conditionalFormatting sqref="B33">
    <cfRule type="expression" dxfId="20" priority="20">
      <formula>ISBLANK($B$33)</formula>
    </cfRule>
  </conditionalFormatting>
  <conditionalFormatting sqref="B34">
    <cfRule type="expression" dxfId="19" priority="19">
      <formula>ISBLANK($B$34)</formula>
    </cfRule>
  </conditionalFormatting>
  <conditionalFormatting sqref="B35">
    <cfRule type="expression" dxfId="18" priority="18">
      <formula>ISBLANK($B$35)</formula>
    </cfRule>
  </conditionalFormatting>
  <conditionalFormatting sqref="D60:E60">
    <cfRule type="expression" dxfId="17" priority="17">
      <formula>ISBLANK($D$60)</formula>
    </cfRule>
  </conditionalFormatting>
  <conditionalFormatting sqref="B23">
    <cfRule type="expression" dxfId="16" priority="8">
      <formula>ISBLANK($B$23)</formula>
    </cfRule>
  </conditionalFormatting>
  <conditionalFormatting sqref="A44 A47 E47 A50 A53 A56">
    <cfRule type="containsBlanks" dxfId="15" priority="34">
      <formula>LEN(TRIM(A44))=0</formula>
    </cfRule>
  </conditionalFormatting>
  <conditionalFormatting sqref="B39">
    <cfRule type="containsBlanks" dxfId="14" priority="33">
      <formula>LEN(TRIM(B39))=0</formula>
    </cfRule>
  </conditionalFormatting>
  <dataValidations xWindow="558" yWindow="765" count="11">
    <dataValidation type="textLength" operator="equal" allowBlank="1" showInputMessage="1" showErrorMessage="1" error="Un SIRET comporte 14 caractères" sqref="B16:E16">
      <formula1>14</formula1>
    </dataValidation>
    <dataValidation type="textLength" operator="equal" allowBlank="1" showInputMessage="1" showErrorMessage="1" error="Code sur 5 caractères attendu (chiffres ou lettres)" prompt="Ce numéro à 5 chiffres ou lettres se trouve sur les courriers ou conventions Agence de l'eau" sqref="B19:E19">
      <formula1>5</formula1>
    </dataValidation>
    <dataValidation type="custom" allowBlank="1" showInputMessage="1" showErrorMessage="1" error="Saisir un mél valide" sqref="B35:E35">
      <formula1>AND(NOT(ISERROR(SEARCH("@",B35))),NOT(ISERROR(SEARCH(".",B35))),NOT(ISERROR((SEARCH("@",B35)&lt;SEARCH(".",B35,SEARCH("@",B35))))))</formula1>
    </dataValidation>
    <dataValidation allowBlank="1" showInputMessage="1" showErrorMessage="1" prompt="Lister l'ensemble des communes et des sites concernés dans l'onglet &quot;Présentation des sites&quot;." sqref="A47"/>
    <dataValidation type="textLength" operator="lessThanOrEqual" allowBlank="1" showInputMessage="1" showErrorMessage="1" error="2000 caractères maximum" promptTitle="INDISPENSABLE" prompt="Expliquer la politique foncière menée par votre structure _x000a_Présenter le projet nécessitant cette acquisition_x000a__x000a_" sqref="A50:E50">
      <formula1>2000</formula1>
    </dataValidation>
    <dataValidation type="textLength" operator="lessThanOrEqual" allowBlank="1" showInputMessage="1" showErrorMessage="1" prompt="Détailler de manière chiffrée, les résultats concrets qui sont attentus sur la maitrise foncière, en nombre d'hectares acquis ..._x000a_Il s'agit de montrer les impacts concrets qui sont attendus suite aux acquisitions." sqref="A56:E56">
      <formula1>2000</formula1>
    </dataValidation>
    <dataValidation allowBlank="1" showInputMessage="1" showErrorMessage="1" promptTitle="Inspirez vous de ce modèle :" prompt="La présente demande concerne l'acquisition foncière (totale ou partielle) de XX parcelles situées sur les communes de XXX pour les parcelles Axx, Zxx... et XXX pour les parcelles Axx, Zxx..._x000a_pour une superficie totale de XX,XX ha._x000a_" sqref="A53:E53"/>
    <dataValidation type="textLength" operator="equal" allowBlank="1" showInputMessage="1" showErrorMessage="1" error="Code INSEE sur 5 caractères" prompt="Code INSEE de la commune majoritaire ou représentative ou centrale de la demande_x000a_A défaut, le code INSEE du siège social_x000a_ATTENTION:_x000a_Le code INSEE n'est pas équivalent au code postal" sqref="E47">
      <formula1>5</formula1>
    </dataValidation>
    <dataValidation type="textLength" operator="lessThanOrEqual" allowBlank="1" showInputMessage="1" showErrorMessage="1" error="2000 caractères maximum" prompt="Désigner de manière courte la nature du projet " sqref="A44:E44">
      <formula1>2000</formula1>
    </dataValidation>
    <dataValidation type="textLength" operator="equal" allowBlank="1" showInputMessage="1" showErrorMessage="1" sqref="B18:E18 B26:E26">
      <formula1>10</formula1>
    </dataValidation>
    <dataValidation type="custom" allowBlank="1" showInputMessage="1" showErrorMessage="1" error="Saisir un mél valide" sqref="B27:E27">
      <formula1>AND(NOT(ISERROR(SEARCH("@",B27))),NOT(ISERROR(SEARCH(".",B27))),NOT(ISERROR((SEARCH("@",B27)&lt;SEARCH(".",B27,SEARCH("@",B27))))))</formula1>
    </dataValidation>
  </dataValidations>
  <pageMargins left="0.7" right="0.7" top="0.75" bottom="0.75" header="0.3" footer="0.3"/>
  <pageSetup paperSize="9" scale="58" fitToHeight="0" orientation="portrait" r:id="rId1"/>
  <drawing r:id="rId2"/>
  <extLst>
    <ext xmlns:x14="http://schemas.microsoft.com/office/spreadsheetml/2009/9/main" uri="{CCE6A557-97BC-4b89-ADB6-D9C93CAAB3DF}">
      <x14:dataValidations xmlns:xm="http://schemas.microsoft.com/office/excel/2006/main" xWindow="558" yWindow="765" count="4">
        <x14:dataValidation type="list" allowBlank="1" showInputMessage="1" showErrorMessage="1" error="Veillez utiliser la liste de valeurs" prompt="Utilisez la liste de valeurs">
          <x14:formula1>
            <xm:f>'Liste de valeurs'!$A$8:$A$12</xm:f>
          </x14:formula1>
          <xm:sqref>B39:E39</xm:sqref>
        </x14:dataValidation>
        <x14:dataValidation type="list" allowBlank="1" showInputMessage="1" showErrorMessage="1" prompt="Utilisez la liste de valeurs">
          <x14:formula1>
            <xm:f>'Liste de valeurs'!$A$25:$A$27</xm:f>
          </x14:formula1>
          <xm:sqref>B31:E31</xm:sqref>
        </x14:dataValidation>
        <x14:dataValidation type="list" allowBlank="1" showInputMessage="1" showErrorMessage="1" prompt="Utilisez la liste de valeurs">
          <x14:formula1>
            <xm:f>'Liste de valeurs'!$A$25:$A$26</xm:f>
          </x14:formula1>
          <xm:sqref>B23:E23</xm:sqref>
        </x14:dataValidation>
        <x14:dataValidation type="date" operator="greaterThanOrEqual" allowBlank="1" showInputMessage="1" showErrorMessage="1" error="Cette date doit être postérieure à la date de version de ce formulaire">
          <x14:formula1>
            <xm:f>infoSIT!C2</xm:f>
          </x14:formula1>
          <xm:sqref>D60:E60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54"/>
  <sheetViews>
    <sheetView zoomScale="90" zoomScaleNormal="90" workbookViewId="0">
      <pane ySplit="12" topLeftCell="A13" activePane="bottomLeft" state="frozen"/>
      <selection pane="bottomLeft" activeCell="C7" sqref="C7"/>
    </sheetView>
  </sheetViews>
  <sheetFormatPr baseColWidth="10" defaultColWidth="11.42578125" defaultRowHeight="15" zeroHeight="1" x14ac:dyDescent="0.25"/>
  <cols>
    <col min="1" max="1" width="27.28515625" customWidth="1"/>
    <col min="2" max="2" width="31.28515625" customWidth="1"/>
    <col min="3" max="3" width="20" customWidth="1"/>
    <col min="4" max="4" width="14.28515625" customWidth="1"/>
    <col min="5" max="6" width="17.42578125" customWidth="1"/>
    <col min="7" max="12" width="15.5703125" customWidth="1"/>
    <col min="13" max="13" width="13.7109375" customWidth="1"/>
    <col min="14" max="15" width="16.140625" customWidth="1"/>
    <col min="16" max="19" width="17.5703125" customWidth="1"/>
    <col min="20" max="20" width="28.5703125" customWidth="1"/>
    <col min="21" max="21" width="4.28515625" customWidth="1"/>
    <col min="22" max="22" width="15.5703125" hidden="1" customWidth="1"/>
    <col min="23" max="23" width="8.7109375" hidden="1" customWidth="1"/>
  </cols>
  <sheetData>
    <row r="1" spans="1:23" x14ac:dyDescent="0.25">
      <c r="A1" s="33"/>
      <c r="B1" s="33"/>
      <c r="C1" s="33"/>
      <c r="D1" s="33"/>
      <c r="E1" s="67"/>
      <c r="F1" s="67"/>
      <c r="G1" s="67"/>
      <c r="H1" s="67"/>
      <c r="I1" s="67"/>
      <c r="J1" s="68"/>
      <c r="K1" s="68"/>
      <c r="L1" s="68"/>
      <c r="M1" s="68"/>
      <c r="N1" s="68"/>
      <c r="O1" s="68"/>
      <c r="P1" s="68"/>
      <c r="Q1" s="68"/>
      <c r="R1" s="68"/>
      <c r="S1" s="68"/>
      <c r="T1" s="68"/>
    </row>
    <row r="2" spans="1:23" ht="23.25" x14ac:dyDescent="0.25">
      <c r="A2" s="153" t="s">
        <v>42</v>
      </c>
      <c r="B2" s="154" t="s">
        <v>109</v>
      </c>
      <c r="C2" s="155"/>
      <c r="D2" s="155"/>
      <c r="E2" s="155"/>
      <c r="F2" s="155"/>
      <c r="G2" s="69"/>
      <c r="H2" s="70"/>
      <c r="I2" s="71"/>
      <c r="J2" s="72"/>
      <c r="K2" s="72"/>
      <c r="L2" s="72"/>
      <c r="M2" s="72"/>
      <c r="N2" s="72"/>
      <c r="O2" s="72"/>
      <c r="P2" s="72"/>
      <c r="Q2" s="72"/>
      <c r="R2" s="72"/>
      <c r="S2" s="72"/>
      <c r="T2" s="72"/>
    </row>
    <row r="3" spans="1:23" ht="75" x14ac:dyDescent="0.25">
      <c r="A3" s="73" t="s">
        <v>85</v>
      </c>
      <c r="B3" s="73" t="s">
        <v>123</v>
      </c>
      <c r="C3" s="73" t="s">
        <v>124</v>
      </c>
      <c r="D3" s="73" t="s">
        <v>96</v>
      </c>
      <c r="E3" s="73" t="s">
        <v>92</v>
      </c>
      <c r="F3" s="73" t="s">
        <v>128</v>
      </c>
      <c r="G3" s="73" t="s">
        <v>100</v>
      </c>
      <c r="H3" s="73" t="s">
        <v>129</v>
      </c>
      <c r="I3" s="73" t="s">
        <v>121</v>
      </c>
      <c r="J3" s="73" t="s">
        <v>101</v>
      </c>
      <c r="K3" s="73" t="s">
        <v>130</v>
      </c>
      <c r="L3" s="73" t="s">
        <v>102</v>
      </c>
      <c r="M3" s="73" t="s">
        <v>104</v>
      </c>
      <c r="N3" s="73" t="s">
        <v>131</v>
      </c>
      <c r="O3" s="73" t="s">
        <v>103</v>
      </c>
      <c r="P3" s="73" t="s">
        <v>105</v>
      </c>
      <c r="Q3" s="73" t="s">
        <v>107</v>
      </c>
      <c r="R3" s="73" t="s">
        <v>86</v>
      </c>
      <c r="S3" s="73" t="s">
        <v>87</v>
      </c>
      <c r="T3" s="73" t="s">
        <v>90</v>
      </c>
    </row>
    <row r="4" spans="1:23" x14ac:dyDescent="0.25">
      <c r="A4" s="74" t="s">
        <v>112</v>
      </c>
      <c r="B4" s="74" t="s">
        <v>95</v>
      </c>
      <c r="C4" s="74" t="s">
        <v>108</v>
      </c>
      <c r="D4" s="74" t="s">
        <v>98</v>
      </c>
      <c r="E4" s="75">
        <v>2</v>
      </c>
      <c r="F4" s="75">
        <v>2</v>
      </c>
      <c r="G4" s="76">
        <v>80000</v>
      </c>
      <c r="H4" s="76">
        <v>0</v>
      </c>
      <c r="I4" s="76">
        <v>0</v>
      </c>
      <c r="J4" s="77">
        <v>0</v>
      </c>
      <c r="K4" s="60">
        <v>850000</v>
      </c>
      <c r="L4" s="60">
        <f>SUM(G4:J4)</f>
        <v>80000</v>
      </c>
      <c r="M4" s="60">
        <f>VLOOKUP(D4,'Liste de valeurs'!$F$16:$G$17,2,FALSE)</f>
        <v>30000</v>
      </c>
      <c r="N4" s="66">
        <f>IF(ISERROR(MIN(K4-H4,G4-H4)*F4/E4),"",MIN(K4-H4,G4-H4)*F4/E4)</f>
        <v>80000</v>
      </c>
      <c r="O4" s="60">
        <f>IF(ISERROR(MIN(N4,M4*E4)),"",MIN(N4,M4*E4))</f>
        <v>60000</v>
      </c>
      <c r="P4" s="78" t="s">
        <v>126</v>
      </c>
      <c r="Q4" s="79" t="s">
        <v>106</v>
      </c>
      <c r="R4" s="80"/>
      <c r="S4" s="80"/>
      <c r="T4" s="81"/>
    </row>
    <row r="5" spans="1:23" x14ac:dyDescent="0.25">
      <c r="A5" s="74" t="s">
        <v>117</v>
      </c>
      <c r="B5" s="74" t="s">
        <v>110</v>
      </c>
      <c r="C5" s="74" t="s">
        <v>111</v>
      </c>
      <c r="D5" s="74" t="s">
        <v>97</v>
      </c>
      <c r="E5" s="75">
        <v>4</v>
      </c>
      <c r="F5" s="75">
        <v>3</v>
      </c>
      <c r="G5" s="76">
        <v>80000</v>
      </c>
      <c r="H5" s="76">
        <v>0</v>
      </c>
      <c r="I5" s="76">
        <v>0</v>
      </c>
      <c r="J5" s="77">
        <v>0</v>
      </c>
      <c r="K5" s="60">
        <v>850000</v>
      </c>
      <c r="L5" s="60">
        <f>SUM(G5:J5)</f>
        <v>80000</v>
      </c>
      <c r="M5" s="60">
        <f>VLOOKUP(D5,'Liste de valeurs'!$F$16:$G$17,2,FALSE)</f>
        <v>20000</v>
      </c>
      <c r="N5" s="66">
        <f>IF(ISERROR(MIN(K5-H5,G5-H5)*F5/E5),"",MIN(K5-H5,G5-H5)*F5/E5)</f>
        <v>60000</v>
      </c>
      <c r="O5" s="60">
        <f>IF(ISERROR(MIN(N5,M5*E5)),"",MIN(N5,M5*E5))</f>
        <v>60000</v>
      </c>
      <c r="P5" s="78" t="s">
        <v>127</v>
      </c>
      <c r="Q5" s="79" t="s">
        <v>118</v>
      </c>
      <c r="R5" s="80"/>
      <c r="S5" s="80"/>
      <c r="T5" s="81"/>
    </row>
    <row r="6" spans="1:23" ht="15.75" x14ac:dyDescent="0.25">
      <c r="A6" s="160"/>
      <c r="B6" s="162"/>
      <c r="C6" s="158"/>
      <c r="D6" s="158"/>
      <c r="E6" s="158"/>
      <c r="F6" s="158"/>
      <c r="G6" s="158"/>
      <c r="H6" s="159"/>
      <c r="I6" s="114"/>
      <c r="J6" s="82"/>
      <c r="K6" s="82"/>
      <c r="L6" s="82"/>
      <c r="M6" s="82"/>
      <c r="N6" s="82"/>
      <c r="O6" s="82"/>
      <c r="P6" s="82"/>
      <c r="Q6" s="82"/>
      <c r="R6" s="82"/>
      <c r="S6" s="82"/>
      <c r="T6" s="82"/>
    </row>
    <row r="7" spans="1:23" ht="41.25" customHeight="1" x14ac:dyDescent="0.25">
      <c r="A7" s="160"/>
      <c r="B7" s="167" t="s">
        <v>114</v>
      </c>
      <c r="C7" s="95"/>
      <c r="D7" s="82"/>
      <c r="E7" s="157"/>
      <c r="F7" s="158"/>
      <c r="G7" s="158"/>
      <c r="H7" s="159"/>
      <c r="I7" s="114"/>
      <c r="J7" s="157"/>
      <c r="K7" s="82"/>
      <c r="L7" s="82"/>
      <c r="M7" s="82"/>
      <c r="N7" s="82"/>
      <c r="O7" s="82"/>
      <c r="P7" s="82"/>
      <c r="Q7" s="82"/>
      <c r="R7" s="82"/>
      <c r="S7" s="82"/>
      <c r="T7" s="82"/>
    </row>
    <row r="8" spans="1:23" ht="41.25" customHeight="1" x14ac:dyDescent="0.25">
      <c r="A8" s="160"/>
      <c r="B8" s="167" t="s">
        <v>115</v>
      </c>
      <c r="C8" s="95"/>
      <c r="D8" s="82"/>
      <c r="E8" s="157"/>
      <c r="F8" s="158"/>
      <c r="G8" s="158"/>
      <c r="H8" s="159"/>
      <c r="I8" s="114"/>
      <c r="J8" s="157"/>
      <c r="K8" s="82"/>
      <c r="L8" s="82"/>
      <c r="M8" s="82"/>
      <c r="N8" s="82"/>
      <c r="O8" s="82"/>
      <c r="P8" s="82"/>
      <c r="Q8" s="82"/>
      <c r="R8" s="82"/>
      <c r="S8" s="82"/>
      <c r="T8" s="82"/>
    </row>
    <row r="9" spans="1:23" s="8" customFormat="1" ht="41.25" customHeight="1" x14ac:dyDescent="0.25">
      <c r="A9" s="160"/>
      <c r="B9" s="167" t="s">
        <v>116</v>
      </c>
      <c r="C9" s="95"/>
      <c r="D9" s="82"/>
      <c r="E9" s="157"/>
      <c r="F9" s="158"/>
      <c r="G9" s="158"/>
      <c r="H9" s="159"/>
      <c r="I9" s="163"/>
      <c r="J9" s="157"/>
      <c r="K9" s="82"/>
      <c r="L9" s="82"/>
      <c r="M9" s="82"/>
      <c r="N9" s="82"/>
      <c r="O9" s="82"/>
      <c r="P9" s="82"/>
      <c r="Q9" s="82"/>
      <c r="R9" s="82"/>
      <c r="S9" s="82"/>
      <c r="T9" s="82"/>
    </row>
    <row r="10" spans="1:23" ht="41.25" customHeight="1" x14ac:dyDescent="0.25">
      <c r="A10" s="160"/>
      <c r="B10" s="166" t="s">
        <v>180</v>
      </c>
      <c r="C10" s="95"/>
      <c r="D10" s="82"/>
      <c r="E10" s="157"/>
      <c r="F10" s="158"/>
      <c r="G10" s="158"/>
      <c r="H10" s="159"/>
      <c r="I10" s="114"/>
      <c r="J10" s="157"/>
      <c r="K10" s="82"/>
      <c r="L10" s="82"/>
      <c r="M10" s="82"/>
      <c r="N10" s="82"/>
      <c r="O10" s="82"/>
      <c r="P10" s="82"/>
      <c r="Q10" s="82"/>
      <c r="R10" s="82"/>
      <c r="S10" s="82"/>
      <c r="T10" s="82"/>
    </row>
    <row r="11" spans="1:23" x14ac:dyDescent="0.25">
      <c r="A11" s="161"/>
      <c r="B11" s="83"/>
      <c r="C11" s="83"/>
      <c r="D11" s="83"/>
      <c r="E11" s="84"/>
      <c r="F11" s="84"/>
      <c r="G11" s="84"/>
      <c r="H11" s="83"/>
      <c r="I11" s="83"/>
      <c r="J11" s="83"/>
      <c r="K11" s="83"/>
      <c r="L11" s="83"/>
      <c r="M11" s="83"/>
      <c r="N11" s="83"/>
      <c r="O11" s="83"/>
      <c r="P11" s="83"/>
      <c r="Q11" s="83"/>
      <c r="R11" s="83"/>
      <c r="S11" s="83"/>
      <c r="T11" s="83"/>
    </row>
    <row r="12" spans="1:23" ht="75" x14ac:dyDescent="0.25">
      <c r="A12" s="85" t="s">
        <v>85</v>
      </c>
      <c r="B12" s="85" t="s">
        <v>123</v>
      </c>
      <c r="C12" s="85" t="s">
        <v>124</v>
      </c>
      <c r="D12" s="85" t="s">
        <v>138</v>
      </c>
      <c r="E12" s="86" t="s">
        <v>177</v>
      </c>
      <c r="F12" s="86" t="s">
        <v>141</v>
      </c>
      <c r="G12" s="86" t="s">
        <v>132</v>
      </c>
      <c r="H12" s="86" t="s">
        <v>176</v>
      </c>
      <c r="I12" s="86" t="s">
        <v>121</v>
      </c>
      <c r="J12" s="85" t="s">
        <v>178</v>
      </c>
      <c r="K12" s="85" t="s">
        <v>174</v>
      </c>
      <c r="L12" s="85" t="s">
        <v>140</v>
      </c>
      <c r="M12" s="85" t="s">
        <v>142</v>
      </c>
      <c r="N12" s="85" t="s">
        <v>122</v>
      </c>
      <c r="O12" s="85" t="s">
        <v>179</v>
      </c>
      <c r="P12" s="85" t="s">
        <v>105</v>
      </c>
      <c r="Q12" s="85" t="s">
        <v>107</v>
      </c>
      <c r="R12" s="86" t="s">
        <v>86</v>
      </c>
      <c r="S12" s="86" t="s">
        <v>87</v>
      </c>
      <c r="T12" s="86" t="s">
        <v>90</v>
      </c>
      <c r="U12" s="68"/>
      <c r="V12" s="68"/>
      <c r="W12" s="68"/>
    </row>
    <row r="13" spans="1:23" ht="33.75" customHeight="1" x14ac:dyDescent="0.25">
      <c r="A13" s="56"/>
      <c r="B13" s="61"/>
      <c r="C13" s="56"/>
      <c r="D13" s="56"/>
      <c r="E13" s="100"/>
      <c r="F13" s="100"/>
      <c r="G13" s="98"/>
      <c r="H13" s="98"/>
      <c r="I13" s="98"/>
      <c r="J13" s="94"/>
      <c r="K13" s="94"/>
      <c r="L13" s="96" t="str">
        <f>IF(G13+I13+J13=0,"",G13+I13+J13)</f>
        <v/>
      </c>
      <c r="M13" s="96" t="str">
        <f>IF(ISERROR(VLOOKUP(D13,'Liste de valeurs'!$F$16:$G$17,2,FALSE)),"",VLOOKUP(D13,'Liste de valeurs'!$F$16:$G$17,2,FALSE))</f>
        <v/>
      </c>
      <c r="N13" s="96" t="str">
        <f>IF(G13-H13-I13-J13=0,"",G13-H13-I13-J13)</f>
        <v/>
      </c>
      <c r="O13" s="168" t="str">
        <f>IF(ISERROR(MIN(N13,K13,M13*F13)),"",MIN(N13,K13,M13*F13))</f>
        <v/>
      </c>
      <c r="P13" s="62"/>
      <c r="Q13" s="63"/>
      <c r="R13" s="64"/>
      <c r="S13" s="64"/>
      <c r="T13" s="65"/>
      <c r="U13" s="68"/>
      <c r="V13" s="97" t="str">
        <f>IF(ISBLANK(B13),"",B13&amp;" [parcelle(s) "&amp;C13&amp;"]")</f>
        <v/>
      </c>
      <c r="W13" s="97" t="str">
        <f>B13&amp;" ["&amp;A13&amp;"]"</f>
        <v xml:space="preserve"> []</v>
      </c>
    </row>
    <row r="14" spans="1:23" ht="33.75" customHeight="1" x14ac:dyDescent="0.25">
      <c r="A14" s="56"/>
      <c r="B14" s="61"/>
      <c r="C14" s="56"/>
      <c r="D14" s="56"/>
      <c r="E14" s="100"/>
      <c r="F14" s="100"/>
      <c r="G14" s="98"/>
      <c r="H14" s="98"/>
      <c r="I14" s="98"/>
      <c r="J14" s="94"/>
      <c r="K14" s="94"/>
      <c r="L14" s="96" t="str">
        <f t="shared" ref="L14:L32" si="0">IF(G14+I14+J14=0,"",G14+I14+J14)</f>
        <v/>
      </c>
      <c r="M14" s="96" t="str">
        <f>IF(ISERROR(VLOOKUP(D14,'Liste de valeurs'!$F$16:$G$17,2,FALSE)),"",VLOOKUP(D14,'Liste de valeurs'!$F$16:$G$17,2,FALSE))</f>
        <v/>
      </c>
      <c r="N14" s="96" t="str">
        <f t="shared" ref="N14:N32" si="1">IF(G14-H14-I14-J14=0,"",G14-H14-I14-J14)</f>
        <v/>
      </c>
      <c r="O14" s="168" t="str">
        <f t="shared" ref="O14:O32" si="2">IF(ISERROR(MIN(N14,K14,M14*F14)),"",MIN(N14,K14,M14*F14))</f>
        <v/>
      </c>
      <c r="P14" s="62"/>
      <c r="Q14" s="63"/>
      <c r="R14" s="64"/>
      <c r="S14" s="64"/>
      <c r="T14" s="65"/>
      <c r="U14" s="68"/>
      <c r="V14" s="97" t="str">
        <f t="shared" ref="V14:V32" si="3">V13&amp;IF(ISBLANK(B14),"",", "&amp;B14&amp;" [parcelle(s) "&amp;C14&amp;"]")</f>
        <v/>
      </c>
      <c r="W14" s="97" t="str">
        <f>W13&amp;IF(ISBLANK(B14),"",", "&amp;B14&amp;" ["&amp;A14&amp;"]")</f>
        <v xml:space="preserve"> []</v>
      </c>
    </row>
    <row r="15" spans="1:23" ht="33.75" customHeight="1" x14ac:dyDescent="0.25">
      <c r="A15" s="56"/>
      <c r="B15" s="61"/>
      <c r="C15" s="56"/>
      <c r="D15" s="56"/>
      <c r="E15" s="100"/>
      <c r="F15" s="100"/>
      <c r="G15" s="98"/>
      <c r="H15" s="98"/>
      <c r="I15" s="98"/>
      <c r="J15" s="94"/>
      <c r="K15" s="94"/>
      <c r="L15" s="96" t="str">
        <f t="shared" si="0"/>
        <v/>
      </c>
      <c r="M15" s="96" t="str">
        <f>IF(ISERROR(VLOOKUP(D15,'Liste de valeurs'!$F$16:$G$17,2,FALSE)),"",VLOOKUP(D15,'Liste de valeurs'!$F$16:$G$17,2,FALSE))</f>
        <v/>
      </c>
      <c r="N15" s="96" t="str">
        <f t="shared" si="1"/>
        <v/>
      </c>
      <c r="O15" s="168" t="str">
        <f t="shared" si="2"/>
        <v/>
      </c>
      <c r="P15" s="62"/>
      <c r="Q15" s="63"/>
      <c r="R15" s="64"/>
      <c r="S15" s="64"/>
      <c r="T15" s="65"/>
      <c r="U15" s="68"/>
      <c r="V15" s="97" t="str">
        <f t="shared" si="3"/>
        <v/>
      </c>
      <c r="W15" s="97" t="str">
        <f t="shared" ref="W15:W32" si="4">W14&amp;IF(ISBLANK(B15),"",", "&amp;B15&amp;" ["&amp;A15&amp;"]")</f>
        <v xml:space="preserve"> []</v>
      </c>
    </row>
    <row r="16" spans="1:23" ht="33.75" customHeight="1" x14ac:dyDescent="0.25">
      <c r="A16" s="56"/>
      <c r="B16" s="61"/>
      <c r="C16" s="56"/>
      <c r="D16" s="56"/>
      <c r="E16" s="100"/>
      <c r="F16" s="100"/>
      <c r="G16" s="98"/>
      <c r="H16" s="98"/>
      <c r="I16" s="98"/>
      <c r="J16" s="94"/>
      <c r="K16" s="94"/>
      <c r="L16" s="96" t="str">
        <f t="shared" si="0"/>
        <v/>
      </c>
      <c r="M16" s="96" t="str">
        <f>IF(ISERROR(VLOOKUP(D16,'Liste de valeurs'!$F$16:$G$17,2,FALSE)),"",VLOOKUP(D16,'Liste de valeurs'!$F$16:$G$17,2,FALSE))</f>
        <v/>
      </c>
      <c r="N16" s="96" t="str">
        <f t="shared" si="1"/>
        <v/>
      </c>
      <c r="O16" s="168" t="str">
        <f t="shared" si="2"/>
        <v/>
      </c>
      <c r="P16" s="62"/>
      <c r="Q16" s="63"/>
      <c r="R16" s="64"/>
      <c r="S16" s="64"/>
      <c r="T16" s="65"/>
      <c r="U16" s="68"/>
      <c r="V16" s="97" t="str">
        <f t="shared" si="3"/>
        <v/>
      </c>
      <c r="W16" s="97" t="str">
        <f t="shared" si="4"/>
        <v xml:space="preserve"> []</v>
      </c>
    </row>
    <row r="17" spans="1:23" ht="33.75" customHeight="1" x14ac:dyDescent="0.25">
      <c r="A17" s="56"/>
      <c r="B17" s="61"/>
      <c r="C17" s="56"/>
      <c r="D17" s="56"/>
      <c r="E17" s="100"/>
      <c r="F17" s="100"/>
      <c r="G17" s="98"/>
      <c r="H17" s="98"/>
      <c r="I17" s="98"/>
      <c r="J17" s="94"/>
      <c r="K17" s="94"/>
      <c r="L17" s="96" t="str">
        <f t="shared" si="0"/>
        <v/>
      </c>
      <c r="M17" s="96" t="str">
        <f>IF(ISERROR(VLOOKUP(D17,'Liste de valeurs'!$F$16:$G$17,2,FALSE)),"",VLOOKUP(D17,'Liste de valeurs'!$F$16:$G$17,2,FALSE))</f>
        <v/>
      </c>
      <c r="N17" s="96" t="str">
        <f t="shared" si="1"/>
        <v/>
      </c>
      <c r="O17" s="168" t="str">
        <f t="shared" si="2"/>
        <v/>
      </c>
      <c r="P17" s="62"/>
      <c r="Q17" s="63"/>
      <c r="R17" s="64"/>
      <c r="S17" s="64"/>
      <c r="T17" s="65"/>
      <c r="U17" s="68"/>
      <c r="V17" s="97" t="str">
        <f t="shared" si="3"/>
        <v/>
      </c>
      <c r="W17" s="97" t="str">
        <f t="shared" si="4"/>
        <v xml:space="preserve"> []</v>
      </c>
    </row>
    <row r="18" spans="1:23" ht="33.75" customHeight="1" x14ac:dyDescent="0.25">
      <c r="A18" s="56"/>
      <c r="B18" s="61"/>
      <c r="C18" s="56"/>
      <c r="D18" s="56"/>
      <c r="E18" s="100"/>
      <c r="F18" s="100"/>
      <c r="G18" s="98"/>
      <c r="H18" s="98"/>
      <c r="I18" s="98"/>
      <c r="J18" s="94"/>
      <c r="K18" s="94"/>
      <c r="L18" s="96" t="str">
        <f t="shared" si="0"/>
        <v/>
      </c>
      <c r="M18" s="96" t="str">
        <f>IF(ISERROR(VLOOKUP(D18,'Liste de valeurs'!$F$16:$G$17,2,FALSE)),"",VLOOKUP(D18,'Liste de valeurs'!$F$16:$G$17,2,FALSE))</f>
        <v/>
      </c>
      <c r="N18" s="96" t="str">
        <f t="shared" si="1"/>
        <v/>
      </c>
      <c r="O18" s="168" t="str">
        <f t="shared" si="2"/>
        <v/>
      </c>
      <c r="P18" s="62"/>
      <c r="Q18" s="63"/>
      <c r="R18" s="64"/>
      <c r="S18" s="64"/>
      <c r="T18" s="65"/>
      <c r="U18" s="68"/>
      <c r="V18" s="97" t="str">
        <f t="shared" si="3"/>
        <v/>
      </c>
      <c r="W18" s="97" t="str">
        <f t="shared" si="4"/>
        <v xml:space="preserve"> []</v>
      </c>
    </row>
    <row r="19" spans="1:23" ht="33.75" customHeight="1" x14ac:dyDescent="0.25">
      <c r="A19" s="56"/>
      <c r="B19" s="61"/>
      <c r="C19" s="56"/>
      <c r="D19" s="56"/>
      <c r="E19" s="100"/>
      <c r="F19" s="100"/>
      <c r="G19" s="98"/>
      <c r="H19" s="98"/>
      <c r="I19" s="98"/>
      <c r="J19" s="94"/>
      <c r="K19" s="94"/>
      <c r="L19" s="96" t="str">
        <f t="shared" si="0"/>
        <v/>
      </c>
      <c r="M19" s="96" t="str">
        <f>IF(ISERROR(VLOOKUP(D19,'Liste de valeurs'!$F$16:$G$17,2,FALSE)),"",VLOOKUP(D19,'Liste de valeurs'!$F$16:$G$17,2,FALSE))</f>
        <v/>
      </c>
      <c r="N19" s="96" t="str">
        <f t="shared" si="1"/>
        <v/>
      </c>
      <c r="O19" s="168" t="str">
        <f t="shared" si="2"/>
        <v/>
      </c>
      <c r="P19" s="62"/>
      <c r="Q19" s="63"/>
      <c r="R19" s="64"/>
      <c r="S19" s="64"/>
      <c r="T19" s="65"/>
      <c r="U19" s="68"/>
      <c r="V19" s="97" t="str">
        <f t="shared" si="3"/>
        <v/>
      </c>
      <c r="W19" s="97" t="str">
        <f t="shared" si="4"/>
        <v xml:space="preserve"> []</v>
      </c>
    </row>
    <row r="20" spans="1:23" ht="33.75" customHeight="1" x14ac:dyDescent="0.25">
      <c r="A20" s="56"/>
      <c r="B20" s="61"/>
      <c r="C20" s="56"/>
      <c r="D20" s="56"/>
      <c r="E20" s="100"/>
      <c r="F20" s="100"/>
      <c r="G20" s="98"/>
      <c r="H20" s="98"/>
      <c r="I20" s="98"/>
      <c r="J20" s="94"/>
      <c r="K20" s="94"/>
      <c r="L20" s="96" t="str">
        <f t="shared" si="0"/>
        <v/>
      </c>
      <c r="M20" s="96" t="str">
        <f>IF(ISERROR(VLOOKUP(D20,'Liste de valeurs'!$F$16:$G$17,2,FALSE)),"",VLOOKUP(D20,'Liste de valeurs'!$F$16:$G$17,2,FALSE))</f>
        <v/>
      </c>
      <c r="N20" s="96" t="str">
        <f t="shared" si="1"/>
        <v/>
      </c>
      <c r="O20" s="168" t="str">
        <f t="shared" si="2"/>
        <v/>
      </c>
      <c r="P20" s="62"/>
      <c r="Q20" s="63"/>
      <c r="R20" s="64"/>
      <c r="S20" s="64"/>
      <c r="T20" s="65"/>
      <c r="U20" s="68"/>
      <c r="V20" s="97" t="str">
        <f t="shared" si="3"/>
        <v/>
      </c>
      <c r="W20" s="97" t="str">
        <f t="shared" si="4"/>
        <v xml:space="preserve"> []</v>
      </c>
    </row>
    <row r="21" spans="1:23" ht="33.75" customHeight="1" x14ac:dyDescent="0.25">
      <c r="A21" s="56"/>
      <c r="B21" s="61"/>
      <c r="C21" s="56"/>
      <c r="D21" s="56"/>
      <c r="E21" s="100"/>
      <c r="F21" s="100"/>
      <c r="G21" s="98"/>
      <c r="H21" s="98"/>
      <c r="I21" s="98"/>
      <c r="J21" s="94"/>
      <c r="K21" s="94"/>
      <c r="L21" s="96" t="str">
        <f t="shared" si="0"/>
        <v/>
      </c>
      <c r="M21" s="96" t="str">
        <f>IF(ISERROR(VLOOKUP(D21,'Liste de valeurs'!$F$16:$G$17,2,FALSE)),"",VLOOKUP(D21,'Liste de valeurs'!$F$16:$G$17,2,FALSE))</f>
        <v/>
      </c>
      <c r="N21" s="96" t="str">
        <f t="shared" si="1"/>
        <v/>
      </c>
      <c r="O21" s="168" t="str">
        <f t="shared" si="2"/>
        <v/>
      </c>
      <c r="P21" s="62"/>
      <c r="Q21" s="63"/>
      <c r="R21" s="64"/>
      <c r="S21" s="64"/>
      <c r="T21" s="65"/>
      <c r="U21" s="68"/>
      <c r="V21" s="97" t="str">
        <f t="shared" si="3"/>
        <v/>
      </c>
      <c r="W21" s="97" t="str">
        <f t="shared" si="4"/>
        <v xml:space="preserve"> []</v>
      </c>
    </row>
    <row r="22" spans="1:23" ht="33.75" customHeight="1" x14ac:dyDescent="0.25">
      <c r="A22" s="56"/>
      <c r="B22" s="61"/>
      <c r="C22" s="56"/>
      <c r="D22" s="56"/>
      <c r="E22" s="100"/>
      <c r="F22" s="100"/>
      <c r="G22" s="98"/>
      <c r="H22" s="98"/>
      <c r="I22" s="98"/>
      <c r="J22" s="94"/>
      <c r="K22" s="94"/>
      <c r="L22" s="96" t="str">
        <f t="shared" si="0"/>
        <v/>
      </c>
      <c r="M22" s="96" t="str">
        <f>IF(ISERROR(VLOOKUP(D22,'Liste de valeurs'!$F$16:$G$17,2,FALSE)),"",VLOOKUP(D22,'Liste de valeurs'!$F$16:$G$17,2,FALSE))</f>
        <v/>
      </c>
      <c r="N22" s="96" t="str">
        <f t="shared" si="1"/>
        <v/>
      </c>
      <c r="O22" s="168" t="str">
        <f t="shared" si="2"/>
        <v/>
      </c>
      <c r="P22" s="62"/>
      <c r="Q22" s="63"/>
      <c r="R22" s="64"/>
      <c r="S22" s="64"/>
      <c r="T22" s="65"/>
      <c r="U22" s="68"/>
      <c r="V22" s="97" t="str">
        <f t="shared" si="3"/>
        <v/>
      </c>
      <c r="W22" s="97" t="str">
        <f t="shared" si="4"/>
        <v xml:space="preserve"> []</v>
      </c>
    </row>
    <row r="23" spans="1:23" ht="33.75" customHeight="1" x14ac:dyDescent="0.25">
      <c r="A23" s="56"/>
      <c r="B23" s="61"/>
      <c r="C23" s="56"/>
      <c r="D23" s="56"/>
      <c r="E23" s="100"/>
      <c r="F23" s="100"/>
      <c r="G23" s="98"/>
      <c r="H23" s="98"/>
      <c r="I23" s="98"/>
      <c r="J23" s="94"/>
      <c r="K23" s="94"/>
      <c r="L23" s="96" t="str">
        <f t="shared" si="0"/>
        <v/>
      </c>
      <c r="M23" s="96" t="str">
        <f>IF(ISERROR(VLOOKUP(D23,'Liste de valeurs'!$F$16:$G$17,2,FALSE)),"",VLOOKUP(D23,'Liste de valeurs'!$F$16:$G$17,2,FALSE))</f>
        <v/>
      </c>
      <c r="N23" s="96" t="str">
        <f t="shared" si="1"/>
        <v/>
      </c>
      <c r="O23" s="168" t="str">
        <f t="shared" si="2"/>
        <v/>
      </c>
      <c r="P23" s="62"/>
      <c r="Q23" s="63"/>
      <c r="R23" s="64"/>
      <c r="S23" s="64"/>
      <c r="T23" s="65"/>
      <c r="U23" s="68"/>
      <c r="V23" s="97" t="str">
        <f t="shared" si="3"/>
        <v/>
      </c>
      <c r="W23" s="97" t="str">
        <f t="shared" si="4"/>
        <v xml:space="preserve"> []</v>
      </c>
    </row>
    <row r="24" spans="1:23" ht="33.75" customHeight="1" x14ac:dyDescent="0.25">
      <c r="A24" s="56"/>
      <c r="B24" s="61"/>
      <c r="C24" s="56"/>
      <c r="D24" s="56"/>
      <c r="E24" s="100"/>
      <c r="F24" s="100"/>
      <c r="G24" s="98"/>
      <c r="H24" s="98"/>
      <c r="I24" s="98"/>
      <c r="J24" s="94"/>
      <c r="K24" s="94"/>
      <c r="L24" s="96" t="str">
        <f t="shared" si="0"/>
        <v/>
      </c>
      <c r="M24" s="96" t="str">
        <f>IF(ISERROR(VLOOKUP(D24,'Liste de valeurs'!$F$16:$G$17,2,FALSE)),"",VLOOKUP(D24,'Liste de valeurs'!$F$16:$G$17,2,FALSE))</f>
        <v/>
      </c>
      <c r="N24" s="96" t="str">
        <f t="shared" si="1"/>
        <v/>
      </c>
      <c r="O24" s="168" t="str">
        <f t="shared" si="2"/>
        <v/>
      </c>
      <c r="P24" s="62"/>
      <c r="Q24" s="63"/>
      <c r="R24" s="64"/>
      <c r="S24" s="64"/>
      <c r="T24" s="65"/>
      <c r="U24" s="68"/>
      <c r="V24" s="97" t="str">
        <f t="shared" si="3"/>
        <v/>
      </c>
      <c r="W24" s="97" t="str">
        <f t="shared" si="4"/>
        <v xml:space="preserve"> []</v>
      </c>
    </row>
    <row r="25" spans="1:23" ht="33.75" customHeight="1" x14ac:dyDescent="0.25">
      <c r="A25" s="56"/>
      <c r="B25" s="61"/>
      <c r="C25" s="56"/>
      <c r="D25" s="56"/>
      <c r="E25" s="100"/>
      <c r="F25" s="100"/>
      <c r="G25" s="98"/>
      <c r="H25" s="98"/>
      <c r="I25" s="98"/>
      <c r="J25" s="94"/>
      <c r="K25" s="94"/>
      <c r="L25" s="96" t="str">
        <f t="shared" si="0"/>
        <v/>
      </c>
      <c r="M25" s="96" t="str">
        <f>IF(ISERROR(VLOOKUP(D25,'Liste de valeurs'!$F$16:$G$17,2,FALSE)),"",VLOOKUP(D25,'Liste de valeurs'!$F$16:$G$17,2,FALSE))</f>
        <v/>
      </c>
      <c r="N25" s="96" t="str">
        <f t="shared" si="1"/>
        <v/>
      </c>
      <c r="O25" s="168" t="str">
        <f t="shared" si="2"/>
        <v/>
      </c>
      <c r="P25" s="62"/>
      <c r="Q25" s="63"/>
      <c r="R25" s="64"/>
      <c r="S25" s="64"/>
      <c r="T25" s="65"/>
      <c r="U25" s="68"/>
      <c r="V25" s="97" t="str">
        <f t="shared" si="3"/>
        <v/>
      </c>
      <c r="W25" s="97" t="str">
        <f t="shared" si="4"/>
        <v xml:space="preserve"> []</v>
      </c>
    </row>
    <row r="26" spans="1:23" ht="33.75" customHeight="1" x14ac:dyDescent="0.25">
      <c r="A26" s="56"/>
      <c r="B26" s="61"/>
      <c r="C26" s="56"/>
      <c r="D26" s="56"/>
      <c r="E26" s="100"/>
      <c r="F26" s="100"/>
      <c r="G26" s="98"/>
      <c r="H26" s="98"/>
      <c r="I26" s="98"/>
      <c r="J26" s="94"/>
      <c r="K26" s="94"/>
      <c r="L26" s="96" t="str">
        <f t="shared" si="0"/>
        <v/>
      </c>
      <c r="M26" s="96" t="str">
        <f>IF(ISERROR(VLOOKUP(D26,'Liste de valeurs'!$F$16:$G$17,2,FALSE)),"",VLOOKUP(D26,'Liste de valeurs'!$F$16:$G$17,2,FALSE))</f>
        <v/>
      </c>
      <c r="N26" s="96" t="str">
        <f t="shared" si="1"/>
        <v/>
      </c>
      <c r="O26" s="168" t="str">
        <f t="shared" si="2"/>
        <v/>
      </c>
      <c r="P26" s="62"/>
      <c r="Q26" s="63"/>
      <c r="R26" s="64"/>
      <c r="S26" s="64"/>
      <c r="T26" s="65"/>
      <c r="U26" s="68"/>
      <c r="V26" s="97" t="str">
        <f t="shared" si="3"/>
        <v/>
      </c>
      <c r="W26" s="97" t="str">
        <f t="shared" si="4"/>
        <v xml:space="preserve"> []</v>
      </c>
    </row>
    <row r="27" spans="1:23" ht="33.75" customHeight="1" x14ac:dyDescent="0.25">
      <c r="A27" s="56"/>
      <c r="B27" s="61"/>
      <c r="C27" s="56"/>
      <c r="D27" s="56"/>
      <c r="E27" s="100"/>
      <c r="F27" s="100"/>
      <c r="G27" s="98"/>
      <c r="H27" s="98"/>
      <c r="I27" s="98"/>
      <c r="J27" s="94"/>
      <c r="K27" s="94"/>
      <c r="L27" s="96" t="str">
        <f t="shared" si="0"/>
        <v/>
      </c>
      <c r="M27" s="96" t="str">
        <f>IF(ISERROR(VLOOKUP(D27,'Liste de valeurs'!$F$16:$G$17,2,FALSE)),"",VLOOKUP(D27,'Liste de valeurs'!$F$16:$G$17,2,FALSE))</f>
        <v/>
      </c>
      <c r="N27" s="96" t="str">
        <f t="shared" si="1"/>
        <v/>
      </c>
      <c r="O27" s="168" t="str">
        <f t="shared" si="2"/>
        <v/>
      </c>
      <c r="P27" s="62"/>
      <c r="Q27" s="63"/>
      <c r="R27" s="64"/>
      <c r="S27" s="64"/>
      <c r="T27" s="65"/>
      <c r="U27" s="68"/>
      <c r="V27" s="97" t="str">
        <f t="shared" si="3"/>
        <v/>
      </c>
      <c r="W27" s="97" t="str">
        <f t="shared" si="4"/>
        <v xml:space="preserve"> []</v>
      </c>
    </row>
    <row r="28" spans="1:23" ht="33.75" customHeight="1" x14ac:dyDescent="0.25">
      <c r="A28" s="56"/>
      <c r="B28" s="61"/>
      <c r="C28" s="56"/>
      <c r="D28" s="56"/>
      <c r="E28" s="100"/>
      <c r="F28" s="100"/>
      <c r="G28" s="98"/>
      <c r="H28" s="98"/>
      <c r="I28" s="98"/>
      <c r="J28" s="94"/>
      <c r="K28" s="94"/>
      <c r="L28" s="96" t="str">
        <f t="shared" si="0"/>
        <v/>
      </c>
      <c r="M28" s="96" t="str">
        <f>IF(ISERROR(VLOOKUP(D28,'Liste de valeurs'!$F$16:$G$17,2,FALSE)),"",VLOOKUP(D28,'Liste de valeurs'!$F$16:$G$17,2,FALSE))</f>
        <v/>
      </c>
      <c r="N28" s="96" t="str">
        <f t="shared" si="1"/>
        <v/>
      </c>
      <c r="O28" s="168" t="str">
        <f t="shared" si="2"/>
        <v/>
      </c>
      <c r="P28" s="62"/>
      <c r="Q28" s="63"/>
      <c r="R28" s="64"/>
      <c r="S28" s="64"/>
      <c r="T28" s="65"/>
      <c r="U28" s="68"/>
      <c r="V28" s="97" t="str">
        <f t="shared" si="3"/>
        <v/>
      </c>
      <c r="W28" s="97" t="str">
        <f t="shared" si="4"/>
        <v xml:space="preserve"> []</v>
      </c>
    </row>
    <row r="29" spans="1:23" ht="33.75" customHeight="1" x14ac:dyDescent="0.25">
      <c r="A29" s="56"/>
      <c r="B29" s="61"/>
      <c r="C29" s="56"/>
      <c r="D29" s="56"/>
      <c r="E29" s="100"/>
      <c r="F29" s="100"/>
      <c r="G29" s="98"/>
      <c r="H29" s="98"/>
      <c r="I29" s="98"/>
      <c r="J29" s="94"/>
      <c r="K29" s="94"/>
      <c r="L29" s="96" t="str">
        <f t="shared" si="0"/>
        <v/>
      </c>
      <c r="M29" s="96" t="str">
        <f>IF(ISERROR(VLOOKUP(D29,'Liste de valeurs'!$F$16:$G$17,2,FALSE)),"",VLOOKUP(D29,'Liste de valeurs'!$F$16:$G$17,2,FALSE))</f>
        <v/>
      </c>
      <c r="N29" s="96" t="str">
        <f t="shared" si="1"/>
        <v/>
      </c>
      <c r="O29" s="168" t="str">
        <f t="shared" si="2"/>
        <v/>
      </c>
      <c r="P29" s="62"/>
      <c r="Q29" s="63"/>
      <c r="R29" s="64"/>
      <c r="S29" s="64"/>
      <c r="T29" s="65"/>
      <c r="U29" s="68"/>
      <c r="V29" s="97" t="str">
        <f t="shared" si="3"/>
        <v/>
      </c>
      <c r="W29" s="97" t="str">
        <f t="shared" si="4"/>
        <v xml:space="preserve"> []</v>
      </c>
    </row>
    <row r="30" spans="1:23" ht="33.75" customHeight="1" x14ac:dyDescent="0.25">
      <c r="A30" s="56"/>
      <c r="B30" s="61"/>
      <c r="C30" s="56"/>
      <c r="D30" s="56"/>
      <c r="E30" s="100"/>
      <c r="F30" s="100"/>
      <c r="G30" s="98"/>
      <c r="H30" s="98"/>
      <c r="I30" s="98"/>
      <c r="J30" s="94"/>
      <c r="K30" s="94"/>
      <c r="L30" s="96" t="str">
        <f t="shared" si="0"/>
        <v/>
      </c>
      <c r="M30" s="96" t="str">
        <f>IF(ISERROR(VLOOKUP(D30,'Liste de valeurs'!$F$16:$G$17,2,FALSE)),"",VLOOKUP(D30,'Liste de valeurs'!$F$16:$G$17,2,FALSE))</f>
        <v/>
      </c>
      <c r="N30" s="96" t="str">
        <f t="shared" si="1"/>
        <v/>
      </c>
      <c r="O30" s="168" t="str">
        <f t="shared" si="2"/>
        <v/>
      </c>
      <c r="P30" s="62"/>
      <c r="Q30" s="63"/>
      <c r="R30" s="64"/>
      <c r="S30" s="64"/>
      <c r="T30" s="65"/>
      <c r="U30" s="68"/>
      <c r="V30" s="97" t="str">
        <f t="shared" si="3"/>
        <v/>
      </c>
      <c r="W30" s="97" t="str">
        <f t="shared" si="4"/>
        <v xml:space="preserve"> []</v>
      </c>
    </row>
    <row r="31" spans="1:23" ht="33.75" customHeight="1" x14ac:dyDescent="0.25">
      <c r="A31" s="56"/>
      <c r="B31" s="61"/>
      <c r="C31" s="56"/>
      <c r="D31" s="56"/>
      <c r="E31" s="100"/>
      <c r="F31" s="100"/>
      <c r="G31" s="98"/>
      <c r="H31" s="98"/>
      <c r="I31" s="98"/>
      <c r="J31" s="94"/>
      <c r="K31" s="94"/>
      <c r="L31" s="96" t="str">
        <f t="shared" si="0"/>
        <v/>
      </c>
      <c r="M31" s="96" t="str">
        <f>IF(ISERROR(VLOOKUP(D31,'Liste de valeurs'!$F$16:$G$17,2,FALSE)),"",VLOOKUP(D31,'Liste de valeurs'!$F$16:$G$17,2,FALSE))</f>
        <v/>
      </c>
      <c r="N31" s="96" t="str">
        <f t="shared" si="1"/>
        <v/>
      </c>
      <c r="O31" s="168" t="str">
        <f t="shared" si="2"/>
        <v/>
      </c>
      <c r="P31" s="62"/>
      <c r="Q31" s="63"/>
      <c r="R31" s="64"/>
      <c r="S31" s="64"/>
      <c r="T31" s="65"/>
      <c r="U31" s="68"/>
      <c r="V31" s="97" t="str">
        <f t="shared" si="3"/>
        <v/>
      </c>
      <c r="W31" s="97" t="str">
        <f t="shared" si="4"/>
        <v xml:space="preserve"> []</v>
      </c>
    </row>
    <row r="32" spans="1:23" ht="33.75" customHeight="1" x14ac:dyDescent="0.25">
      <c r="A32" s="56"/>
      <c r="B32" s="61"/>
      <c r="C32" s="56"/>
      <c r="D32" s="56"/>
      <c r="E32" s="100"/>
      <c r="F32" s="100"/>
      <c r="G32" s="98"/>
      <c r="H32" s="98"/>
      <c r="I32" s="98"/>
      <c r="J32" s="94"/>
      <c r="K32" s="94"/>
      <c r="L32" s="96" t="str">
        <f t="shared" si="0"/>
        <v/>
      </c>
      <c r="M32" s="96" t="str">
        <f>IF(ISERROR(VLOOKUP(D32,'Liste de valeurs'!$F$16:$G$17,2,FALSE)),"",VLOOKUP(D32,'Liste de valeurs'!$F$16:$G$17,2,FALSE))</f>
        <v/>
      </c>
      <c r="N32" s="96" t="str">
        <f t="shared" si="1"/>
        <v/>
      </c>
      <c r="O32" s="168" t="str">
        <f t="shared" si="2"/>
        <v/>
      </c>
      <c r="P32" s="62"/>
      <c r="Q32" s="63"/>
      <c r="R32" s="64"/>
      <c r="S32" s="64"/>
      <c r="T32" s="65"/>
      <c r="U32" s="68"/>
      <c r="V32" s="97" t="str">
        <f t="shared" si="3"/>
        <v/>
      </c>
      <c r="W32" s="97" t="str">
        <f t="shared" si="4"/>
        <v xml:space="preserve"> []</v>
      </c>
    </row>
    <row r="33" spans="1:23" ht="28.5" customHeight="1" x14ac:dyDescent="0.25">
      <c r="A33" s="87"/>
      <c r="B33" s="87"/>
      <c r="C33" s="88"/>
      <c r="D33" s="89" t="s">
        <v>91</v>
      </c>
      <c r="E33" s="149">
        <f t="shared" ref="E33:L33" si="5">SUM(E13:E32)</f>
        <v>0</v>
      </c>
      <c r="F33" s="149">
        <f t="shared" si="5"/>
        <v>0</v>
      </c>
      <c r="G33" s="150">
        <f t="shared" si="5"/>
        <v>0</v>
      </c>
      <c r="H33" s="150">
        <f t="shared" si="5"/>
        <v>0</v>
      </c>
      <c r="I33" s="150">
        <f t="shared" si="5"/>
        <v>0</v>
      </c>
      <c r="J33" s="150">
        <f t="shared" si="5"/>
        <v>0</v>
      </c>
      <c r="K33" s="150">
        <f t="shared" si="5"/>
        <v>0</v>
      </c>
      <c r="L33" s="151">
        <f t="shared" si="5"/>
        <v>0</v>
      </c>
      <c r="M33" s="165"/>
      <c r="N33" s="151">
        <f>SUM(N13:N32)</f>
        <v>0</v>
      </c>
      <c r="O33" s="151">
        <f>SUM(O13:O32)</f>
        <v>0</v>
      </c>
      <c r="P33" s="90"/>
      <c r="Q33" s="91"/>
      <c r="R33" s="92"/>
      <c r="S33" s="92"/>
      <c r="T33" s="93"/>
      <c r="U33" s="68"/>
      <c r="V33" s="68"/>
      <c r="W33" s="68"/>
    </row>
    <row r="34" spans="1:23" ht="28.5" customHeight="1" x14ac:dyDescent="0.25">
      <c r="A34" s="68"/>
      <c r="B34" s="68"/>
      <c r="C34" s="68"/>
      <c r="D34" s="164" t="s">
        <v>175</v>
      </c>
      <c r="E34" s="68"/>
      <c r="F34" s="68"/>
      <c r="G34" s="68"/>
      <c r="H34" s="68"/>
      <c r="I34" s="68"/>
      <c r="J34" s="68"/>
      <c r="K34" s="68"/>
      <c r="L34" s="151">
        <f>L33+MTFRAISNOTAIRE+MTFRAISPORTAGE+MTFRAISGEOMETRE+MTFRAISPROC</f>
        <v>0</v>
      </c>
      <c r="M34" s="68"/>
      <c r="N34" s="151">
        <f>N33+MTFRAISNOTAIRE+MTFRAISPORTAGE+MTFRAISGEOMETRE+MTFRAISPROC</f>
        <v>0</v>
      </c>
      <c r="O34" s="151">
        <f>IF(O33="","",O33+MTFRAISNOTAIRE+MTFRAISPORTAGE+MTFRAISGEOMETRE+MTFRAISPROC)</f>
        <v>0</v>
      </c>
      <c r="P34" s="68"/>
      <c r="Q34" s="68"/>
      <c r="R34" s="68"/>
      <c r="S34" s="68"/>
      <c r="T34" s="68"/>
    </row>
    <row r="35" spans="1:23" x14ac:dyDescent="0.25"/>
    <row r="36" spans="1:23" hidden="1" x14ac:dyDescent="0.25"/>
    <row r="37" spans="1:23" hidden="1" x14ac:dyDescent="0.25"/>
    <row r="38" spans="1:23" hidden="1" x14ac:dyDescent="0.25"/>
    <row r="39" spans="1:23" hidden="1" x14ac:dyDescent="0.25"/>
    <row r="40" spans="1:23" hidden="1" x14ac:dyDescent="0.25"/>
    <row r="41" spans="1:23" hidden="1" x14ac:dyDescent="0.25"/>
    <row r="42" spans="1:23" hidden="1" x14ac:dyDescent="0.25"/>
    <row r="43" spans="1:23" hidden="1" x14ac:dyDescent="0.25"/>
    <row r="44" spans="1:23" hidden="1" x14ac:dyDescent="0.25"/>
    <row r="45" spans="1:23" hidden="1" x14ac:dyDescent="0.25"/>
    <row r="46" spans="1:23" hidden="1" x14ac:dyDescent="0.25"/>
    <row r="47" spans="1:23" hidden="1" x14ac:dyDescent="0.25"/>
    <row r="48" spans="1:23" hidden="1" x14ac:dyDescent="0.25"/>
    <row r="49" hidden="1" x14ac:dyDescent="0.25"/>
    <row r="50" hidden="1" x14ac:dyDescent="0.25"/>
    <row r="51" hidden="1" x14ac:dyDescent="0.25"/>
    <row r="52" hidden="1" x14ac:dyDescent="0.25"/>
    <row r="53" hidden="1" x14ac:dyDescent="0.25"/>
    <row r="54" hidden="1" x14ac:dyDescent="0.25"/>
  </sheetData>
  <sheetProtection password="C663" sheet="1" objects="1" scenarios="1" formatColumns="0" formatRows="0"/>
  <conditionalFormatting sqref="C7:C10">
    <cfRule type="containsBlanks" dxfId="13" priority="6">
      <formula>LEN(TRIM(C7))=0</formula>
    </cfRule>
  </conditionalFormatting>
  <conditionalFormatting sqref="A13">
    <cfRule type="containsBlanks" dxfId="12" priority="7">
      <formula>LEN(TRIM(A13))=0</formula>
    </cfRule>
  </conditionalFormatting>
  <conditionalFormatting sqref="B13:S32">
    <cfRule type="expression" dxfId="11" priority="5">
      <formula>IF(ISBLANK(B13),IF(ISBLANK($A13),0,1),0)</formula>
    </cfRule>
  </conditionalFormatting>
  <conditionalFormatting sqref="N4:N5">
    <cfRule type="expression" dxfId="10" priority="2">
      <formula>IF(ISBLANK(N4),IF(ISBLANK($A4),0,1),0)</formula>
    </cfRule>
  </conditionalFormatting>
  <conditionalFormatting sqref="M33">
    <cfRule type="expression" dxfId="9" priority="1">
      <formula>IF(ISBLANK(M33),IF(ISBLANK($A33),0,1),0)</formula>
    </cfRule>
  </conditionalFormatting>
  <dataValidations count="7">
    <dataValidation type="decimal" operator="greaterThanOrEqual" allowBlank="1" showInputMessage="1" showErrorMessage="1" prompt="Sasir un nombre décimal" sqref="G13:J32">
      <formula1>0</formula1>
    </dataValidation>
    <dataValidation allowBlank="1" showInputMessage="1" showErrorMessage="1" prompt="Iindiquer les principaux milieux naturels présents : par exemple, prairie, plan d'eau, boisement, roselière, etc." sqref="P13:P32"/>
    <dataValidation type="decimal" operator="greaterThan" allowBlank="1" showInputMessage="1" showErrorMessage="1" prompt="Sasir un nombre décimal" sqref="E14:F32">
      <formula1>0</formula1>
    </dataValidation>
    <dataValidation type="decimal" operator="greaterThanOrEqual" allowBlank="1" showInputMessage="1" showErrorMessage="1" prompt="Saisir un montant_x000a_Mettre 0 si ces frais ne font pas l'objet d'une participation financière de l'Agence" sqref="C7:C10">
      <formula1>0</formula1>
    </dataValidation>
    <dataValidation allowBlank="1" showInputMessage="1" showErrorMessage="1" promptTitle="Plusieurs valeurs possibles" prompt="Saisir Natura2000, Réserve naturelle nationale, Réserve naturelle régionale, Arrêté préfectoral protection biotope, ZNIEFF1, ZNIEFF2, Cœur de nature TVTB, Ramsar..." sqref="Q13:Q32"/>
    <dataValidation type="decimal" operator="greaterThan" allowBlank="1" showInputMessage="1" showErrorMessage="1" prompt="Saisir un nombre décimal en hectare" sqref="E13:F13">
      <formula1>0</formula1>
    </dataValidation>
    <dataValidation type="decimal" operator="greaterThan" allowBlank="1" showInputMessage="1" showErrorMessage="1" error="L'estimation doit être &gt; 0" prompt="Si estimation connue, saisir le montant ._x000a_Laisser vide sinon." sqref="K13:K32">
      <formula1>0</formula1>
    </dataValidation>
  </dataValidations>
  <pageMargins left="0.25" right="0.25" top="0.75" bottom="0.75" header="0.3" footer="0.3"/>
  <pageSetup paperSize="8" scale="55" orientation="landscape"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prompt="Utilisez la liste de valeurs">
          <x14:formula1>
            <xm:f>'Liste de valeurs'!$F$16:$F$17</xm:f>
          </x14:formula1>
          <xm:sqref>D4:D5</xm:sqref>
        </x14:dataValidation>
        <x14:dataValidation type="list" allowBlank="1" showInputMessage="1" showErrorMessage="1" promptTitle="NB : impact sur le coût-plafond" prompt="Utilisez la liste de valeurs">
          <x14:formula1>
            <xm:f>'Liste de valeurs'!$F$16:$F$17</xm:f>
          </x14:formula1>
          <xm:sqref>D13:D32</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51"/>
  <sheetViews>
    <sheetView workbookViewId="0">
      <selection activeCell="C12" sqref="C12:E12"/>
    </sheetView>
  </sheetViews>
  <sheetFormatPr baseColWidth="10" defaultColWidth="0" defaultRowHeight="15" zeroHeight="1" x14ac:dyDescent="0.25"/>
  <cols>
    <col min="1" max="1" width="4.85546875" customWidth="1"/>
    <col min="2" max="2" width="45.85546875" customWidth="1"/>
    <col min="3" max="3" width="24.42578125" customWidth="1"/>
    <col min="4" max="4" width="2.5703125" customWidth="1"/>
    <col min="5" max="5" width="11.140625" customWidth="1"/>
    <col min="6" max="6" width="20.5703125" customWidth="1"/>
    <col min="7" max="7" width="25.85546875" customWidth="1"/>
    <col min="8" max="8" width="2" customWidth="1"/>
    <col min="9" max="16384" width="11.42578125" hidden="1"/>
  </cols>
  <sheetData>
    <row r="1" spans="1:7" x14ac:dyDescent="0.25">
      <c r="A1" s="8"/>
      <c r="B1" s="31"/>
      <c r="C1" s="32"/>
      <c r="D1" s="129"/>
      <c r="E1" s="236" t="s">
        <v>0</v>
      </c>
      <c r="F1" s="237"/>
      <c r="G1" s="238"/>
    </row>
    <row r="2" spans="1:7" x14ac:dyDescent="0.25">
      <c r="A2" s="8"/>
      <c r="B2" s="34"/>
      <c r="C2" s="35"/>
      <c r="D2" s="123"/>
      <c r="E2" s="239" t="s">
        <v>1</v>
      </c>
      <c r="F2" s="240"/>
      <c r="G2" s="241"/>
    </row>
    <row r="3" spans="1:7" x14ac:dyDescent="0.25">
      <c r="A3" s="8"/>
      <c r="B3" s="125"/>
      <c r="C3" s="35"/>
      <c r="D3" s="123"/>
      <c r="E3" s="239" t="s">
        <v>2</v>
      </c>
      <c r="F3" s="240"/>
      <c r="G3" s="241"/>
    </row>
    <row r="4" spans="1:7" x14ac:dyDescent="0.25">
      <c r="A4" s="8"/>
      <c r="B4" s="125"/>
      <c r="C4" s="35"/>
      <c r="D4" s="123"/>
      <c r="E4" s="239" t="s">
        <v>3</v>
      </c>
      <c r="F4" s="240"/>
      <c r="G4" s="241"/>
    </row>
    <row r="5" spans="1:7" x14ac:dyDescent="0.25">
      <c r="A5" s="8"/>
      <c r="B5" s="128"/>
      <c r="C5" s="127"/>
      <c r="D5" s="126"/>
      <c r="E5" s="242" t="s">
        <v>4</v>
      </c>
      <c r="F5" s="243"/>
      <c r="G5" s="244"/>
    </row>
    <row r="6" spans="1:7" ht="21" x14ac:dyDescent="0.25">
      <c r="A6" s="8"/>
      <c r="B6" s="248" t="s">
        <v>5</v>
      </c>
      <c r="C6" s="249"/>
      <c r="D6" s="250"/>
      <c r="E6" s="182" t="str">
        <f>'Contexte Général'!C6</f>
        <v>ACQUISITION FONCIERE</v>
      </c>
      <c r="F6" s="183"/>
      <c r="G6" s="184"/>
    </row>
    <row r="7" spans="1:7" x14ac:dyDescent="0.25">
      <c r="A7" s="8"/>
      <c r="B7" s="125" t="str">
        <f>CODFORMULAIRE&amp;" - version "&amp;VERSIONFORMULAIRE&amp;" du "&amp;TEXT(DATEVERSIONFORMULAIRE,"jj/mm/aaaa")</f>
        <v>F_DPF_AEAP_ACQFON - version 1.1 du 01/01/2019</v>
      </c>
      <c r="C7" s="83"/>
      <c r="D7" s="83"/>
      <c r="E7" s="83"/>
      <c r="F7" s="83"/>
      <c r="G7" s="113"/>
    </row>
    <row r="8" spans="1:7" x14ac:dyDescent="0.25">
      <c r="A8" s="8"/>
      <c r="B8" s="254" t="s">
        <v>160</v>
      </c>
      <c r="C8" s="255"/>
      <c r="D8" s="255"/>
      <c r="E8" s="255"/>
      <c r="F8" s="255"/>
      <c r="G8" s="256"/>
    </row>
    <row r="9" spans="1:7" ht="38.25" customHeight="1" x14ac:dyDescent="0.3">
      <c r="A9" s="8"/>
      <c r="B9" s="269" t="str">
        <f ca="1">IF(VERSIONEXCEL&lt;14,"ATTENTION: Votre version Excel est inférieure à la version minimale acceptable
pour pouvoir remplir convenablement ce formulaire", "")</f>
        <v/>
      </c>
      <c r="C9" s="270"/>
      <c r="D9" s="270"/>
      <c r="E9" s="270"/>
      <c r="F9" s="270"/>
      <c r="G9" s="271"/>
    </row>
    <row r="10" spans="1:7" ht="21" x14ac:dyDescent="0.35">
      <c r="A10" s="8"/>
      <c r="B10" s="225" t="s">
        <v>158</v>
      </c>
      <c r="C10" s="226"/>
      <c r="D10" s="226"/>
      <c r="E10" s="226"/>
      <c r="F10" s="226"/>
      <c r="G10" s="227"/>
    </row>
    <row r="11" spans="1:7" s="8" customFormat="1" ht="21" x14ac:dyDescent="0.35">
      <c r="B11" s="146"/>
      <c r="C11" s="147"/>
      <c r="D11" s="147"/>
      <c r="E11" s="147"/>
      <c r="F11" s="30"/>
      <c r="G11" s="148"/>
    </row>
    <row r="12" spans="1:7" ht="18.75" customHeight="1" x14ac:dyDescent="0.25">
      <c r="A12" s="8"/>
      <c r="B12" s="117" t="s">
        <v>165</v>
      </c>
      <c r="C12" s="257"/>
      <c r="D12" s="257"/>
      <c r="E12" s="257"/>
      <c r="F12" s="114"/>
      <c r="G12" s="118"/>
    </row>
    <row r="13" spans="1:7" ht="18.75" customHeight="1" x14ac:dyDescent="0.25">
      <c r="A13" s="8"/>
      <c r="B13" s="124" t="s">
        <v>164</v>
      </c>
      <c r="C13" s="258"/>
      <c r="D13" s="258"/>
      <c r="E13" s="258"/>
      <c r="F13" s="258"/>
      <c r="G13" s="123"/>
    </row>
    <row r="14" spans="1:7" ht="18.75" customHeight="1" x14ac:dyDescent="0.25">
      <c r="A14" s="8"/>
      <c r="B14" s="122" t="s">
        <v>173</v>
      </c>
      <c r="C14" s="259"/>
      <c r="D14" s="259"/>
      <c r="E14" s="259"/>
      <c r="F14" s="259"/>
      <c r="G14" s="113"/>
    </row>
    <row r="15" spans="1:7" s="8" customFormat="1" ht="12.75" customHeight="1" x14ac:dyDescent="0.25">
      <c r="B15" s="122"/>
      <c r="C15" s="144"/>
      <c r="D15" s="144"/>
      <c r="E15" s="144"/>
      <c r="F15" s="144"/>
      <c r="G15" s="113"/>
    </row>
    <row r="16" spans="1:7" ht="17.25" customHeight="1" x14ac:dyDescent="0.25">
      <c r="A16" s="8"/>
      <c r="B16" s="121" t="str">
        <f>"- sollicite :"</f>
        <v>- sollicite :</v>
      </c>
      <c r="C16" s="120"/>
      <c r="D16" s="116"/>
      <c r="E16" s="119"/>
      <c r="F16" s="114"/>
      <c r="G16" s="118"/>
    </row>
    <row r="17" spans="1:7" ht="15" customHeight="1" x14ac:dyDescent="0.25">
      <c r="A17" s="8"/>
      <c r="B17" s="260" t="s">
        <v>171</v>
      </c>
      <c r="C17" s="261"/>
      <c r="D17" s="261"/>
      <c r="E17" s="261"/>
      <c r="F17" s="261"/>
      <c r="G17" s="262"/>
    </row>
    <row r="18" spans="1:7" ht="20.25" customHeight="1" x14ac:dyDescent="0.25">
      <c r="A18" s="8"/>
      <c r="B18" s="117" t="s">
        <v>170</v>
      </c>
      <c r="C18" s="156" t="str">
        <f>IF(MTTOTALPROJET=0,"",MTTOTALPROJET)</f>
        <v/>
      </c>
      <c r="D18" s="116"/>
      <c r="E18" s="115"/>
      <c r="F18" s="114"/>
      <c r="G18" s="113"/>
    </row>
    <row r="19" spans="1:7" x14ac:dyDescent="0.25">
      <c r="A19" s="8"/>
      <c r="B19" s="263" t="s">
        <v>172</v>
      </c>
      <c r="C19" s="264"/>
      <c r="D19" s="264"/>
      <c r="E19" s="264"/>
      <c r="F19" s="264"/>
      <c r="G19" s="265"/>
    </row>
    <row r="20" spans="1:7" ht="11.25" customHeight="1" x14ac:dyDescent="0.25">
      <c r="A20" s="8"/>
      <c r="B20" s="130"/>
      <c r="C20" s="105"/>
      <c r="D20" s="105"/>
      <c r="E20" s="105"/>
      <c r="F20" s="105"/>
      <c r="G20" s="131"/>
    </row>
    <row r="21" spans="1:7" ht="17.25" customHeight="1" x14ac:dyDescent="0.25">
      <c r="A21" s="8"/>
      <c r="B21" s="266" t="s">
        <v>157</v>
      </c>
      <c r="C21" s="267" t="s">
        <v>157</v>
      </c>
      <c r="D21" s="267" t="s">
        <v>157</v>
      </c>
      <c r="E21" s="267" t="s">
        <v>157</v>
      </c>
      <c r="F21" s="267" t="s">
        <v>157</v>
      </c>
      <c r="G21" s="268" t="s">
        <v>157</v>
      </c>
    </row>
    <row r="22" spans="1:7" ht="28.5" customHeight="1" x14ac:dyDescent="0.25">
      <c r="A22" s="112" t="b">
        <v>0</v>
      </c>
      <c r="B22" s="251" t="s">
        <v>156</v>
      </c>
      <c r="C22" s="252" t="s">
        <v>155</v>
      </c>
      <c r="D22" s="252" t="s">
        <v>155</v>
      </c>
      <c r="E22" s="252" t="s">
        <v>155</v>
      </c>
      <c r="F22" s="252" t="s">
        <v>155</v>
      </c>
      <c r="G22" s="253" t="s">
        <v>155</v>
      </c>
    </row>
    <row r="23" spans="1:7" ht="28.5" customHeight="1" x14ac:dyDescent="0.25">
      <c r="A23" s="112" t="b">
        <v>0</v>
      </c>
      <c r="B23" s="251" t="s">
        <v>159</v>
      </c>
      <c r="C23" s="252" t="s">
        <v>154</v>
      </c>
      <c r="D23" s="252" t="s">
        <v>154</v>
      </c>
      <c r="E23" s="252" t="s">
        <v>154</v>
      </c>
      <c r="F23" s="252" t="s">
        <v>154</v>
      </c>
      <c r="G23" s="253" t="s">
        <v>154</v>
      </c>
    </row>
    <row r="24" spans="1:7" ht="28.5" customHeight="1" x14ac:dyDescent="0.25">
      <c r="A24" s="112" t="b">
        <v>0</v>
      </c>
      <c r="B24" s="251" t="s">
        <v>153</v>
      </c>
      <c r="C24" s="252" t="s">
        <v>153</v>
      </c>
      <c r="D24" s="252" t="s">
        <v>153</v>
      </c>
      <c r="E24" s="252" t="s">
        <v>153</v>
      </c>
      <c r="F24" s="252" t="s">
        <v>153</v>
      </c>
      <c r="G24" s="253" t="s">
        <v>153</v>
      </c>
    </row>
    <row r="25" spans="1:7" ht="28.5" customHeight="1" x14ac:dyDescent="0.25">
      <c r="A25" s="112" t="b">
        <v>0</v>
      </c>
      <c r="B25" s="251" t="s">
        <v>152</v>
      </c>
      <c r="C25" s="252" t="s">
        <v>152</v>
      </c>
      <c r="D25" s="252" t="s">
        <v>152</v>
      </c>
      <c r="E25" s="252" t="s">
        <v>152</v>
      </c>
      <c r="F25" s="252" t="s">
        <v>152</v>
      </c>
      <c r="G25" s="253" t="s">
        <v>152</v>
      </c>
    </row>
    <row r="26" spans="1:7" ht="28.5" customHeight="1" x14ac:dyDescent="0.25">
      <c r="A26" s="112" t="b">
        <v>0</v>
      </c>
      <c r="B26" s="251" t="s">
        <v>151</v>
      </c>
      <c r="C26" s="252" t="s">
        <v>151</v>
      </c>
      <c r="D26" s="252" t="s">
        <v>151</v>
      </c>
      <c r="E26" s="252" t="s">
        <v>151</v>
      </c>
      <c r="F26" s="252" t="s">
        <v>151</v>
      </c>
      <c r="G26" s="253" t="s">
        <v>151</v>
      </c>
    </row>
    <row r="27" spans="1:7" ht="28.5" customHeight="1" x14ac:dyDescent="0.25">
      <c r="A27" s="112" t="b">
        <v>0</v>
      </c>
      <c r="B27" s="278" t="s">
        <v>150</v>
      </c>
      <c r="C27" s="279" t="s">
        <v>150</v>
      </c>
      <c r="D27" s="279" t="s">
        <v>150</v>
      </c>
      <c r="E27" s="279" t="s">
        <v>150</v>
      </c>
      <c r="F27" s="279" t="s">
        <v>150</v>
      </c>
      <c r="G27" s="280" t="s">
        <v>150</v>
      </c>
    </row>
    <row r="28" spans="1:7" ht="28.5" customHeight="1" x14ac:dyDescent="0.25">
      <c r="A28" s="112" t="b">
        <v>0</v>
      </c>
      <c r="B28" s="251" t="s">
        <v>149</v>
      </c>
      <c r="C28" s="252" t="s">
        <v>149</v>
      </c>
      <c r="D28" s="252" t="s">
        <v>149</v>
      </c>
      <c r="E28" s="252" t="s">
        <v>149</v>
      </c>
      <c r="F28" s="252" t="s">
        <v>149</v>
      </c>
      <c r="G28" s="253" t="s">
        <v>149</v>
      </c>
    </row>
    <row r="29" spans="1:7" s="8" customFormat="1" ht="11.25" customHeight="1" x14ac:dyDescent="0.25">
      <c r="A29" s="112"/>
      <c r="B29" s="141"/>
      <c r="C29" s="142"/>
      <c r="D29" s="142"/>
      <c r="E29" s="142"/>
      <c r="F29" s="142"/>
      <c r="G29" s="143"/>
    </row>
    <row r="30" spans="1:7" ht="17.25" customHeight="1" x14ac:dyDescent="0.25">
      <c r="A30" s="112"/>
      <c r="B30" s="266" t="s">
        <v>148</v>
      </c>
      <c r="C30" s="267" t="s">
        <v>148</v>
      </c>
      <c r="D30" s="267" t="s">
        <v>148</v>
      </c>
      <c r="E30" s="267" t="s">
        <v>148</v>
      </c>
      <c r="F30" s="267" t="s">
        <v>148</v>
      </c>
      <c r="G30" s="268" t="s">
        <v>148</v>
      </c>
    </row>
    <row r="31" spans="1:7" ht="28.5" customHeight="1" x14ac:dyDescent="0.25">
      <c r="A31" s="112" t="b">
        <v>0</v>
      </c>
      <c r="B31" s="251" t="s">
        <v>147</v>
      </c>
      <c r="C31" s="252" t="s">
        <v>147</v>
      </c>
      <c r="D31" s="252" t="s">
        <v>147</v>
      </c>
      <c r="E31" s="252" t="s">
        <v>147</v>
      </c>
      <c r="F31" s="252" t="s">
        <v>147</v>
      </c>
      <c r="G31" s="253" t="s">
        <v>147</v>
      </c>
    </row>
    <row r="32" spans="1:7" ht="28.5" customHeight="1" x14ac:dyDescent="0.25">
      <c r="A32" s="112" t="b">
        <v>0</v>
      </c>
      <c r="B32" s="251" t="s">
        <v>146</v>
      </c>
      <c r="C32" s="252" t="s">
        <v>145</v>
      </c>
      <c r="D32" s="252" t="s">
        <v>145</v>
      </c>
      <c r="E32" s="252" t="s">
        <v>145</v>
      </c>
      <c r="F32" s="252" t="s">
        <v>145</v>
      </c>
      <c r="G32" s="253" t="s">
        <v>145</v>
      </c>
    </row>
    <row r="33" spans="1:7" ht="28.5" customHeight="1" x14ac:dyDescent="0.25">
      <c r="A33" s="112" t="b">
        <v>0</v>
      </c>
      <c r="B33" s="251" t="s">
        <v>144</v>
      </c>
      <c r="C33" s="252" t="s">
        <v>143</v>
      </c>
      <c r="D33" s="252" t="s">
        <v>143</v>
      </c>
      <c r="E33" s="252" t="s">
        <v>143</v>
      </c>
      <c r="F33" s="252" t="s">
        <v>143</v>
      </c>
      <c r="G33" s="253" t="s">
        <v>143</v>
      </c>
    </row>
    <row r="34" spans="1:7" ht="28.5" customHeight="1" x14ac:dyDescent="0.25">
      <c r="A34" s="112" t="b">
        <v>0</v>
      </c>
      <c r="B34" s="251" t="s">
        <v>182</v>
      </c>
      <c r="C34" s="252"/>
      <c r="D34" s="252"/>
      <c r="E34" s="252"/>
      <c r="F34" s="252"/>
      <c r="G34" s="253"/>
    </row>
    <row r="35" spans="1:7" x14ac:dyDescent="0.25">
      <c r="A35" s="8"/>
      <c r="B35" s="272"/>
      <c r="C35" s="273"/>
      <c r="D35" s="273"/>
      <c r="E35" s="273"/>
      <c r="F35" s="273"/>
      <c r="G35" s="274"/>
    </row>
    <row r="36" spans="1:7" ht="39.75" customHeight="1" x14ac:dyDescent="0.25">
      <c r="A36" s="8"/>
      <c r="B36" s="275" t="str">
        <f>IF(AND(A22=TRUE,A23=TRUE,A24=TRUE,A25=TRUE,A26=TRUE,A27=TRUE,A28=TRUE,A31=TRUE,A32=TRUE,A33=TRUE,A34=TRUE),"","Merci de bien vouloir cocher toutes les cases après avoir lu les engagements 
pour que votre demande puisse être prise en compte")</f>
        <v>Merci de bien vouloir cocher toutes les cases après avoir lu les engagements 
pour que votre demande puisse être prise en compte</v>
      </c>
      <c r="C36" s="276"/>
      <c r="D36" s="276"/>
      <c r="E36" s="276"/>
      <c r="F36" s="276"/>
      <c r="G36" s="277"/>
    </row>
    <row r="37" spans="1:7" ht="18.75" customHeight="1" x14ac:dyDescent="0.25">
      <c r="A37" s="8"/>
      <c r="B37" s="111" t="s">
        <v>14</v>
      </c>
      <c r="C37" s="110"/>
      <c r="D37" s="109"/>
      <c r="E37" s="108" t="s">
        <v>15</v>
      </c>
      <c r="F37" s="107"/>
      <c r="G37" s="106"/>
    </row>
    <row r="38" spans="1:7" x14ac:dyDescent="0.25">
      <c r="A38" s="8"/>
      <c r="B38" s="8"/>
      <c r="C38" s="8"/>
      <c r="D38" s="8"/>
      <c r="E38" s="8"/>
      <c r="F38" s="8"/>
      <c r="G38" s="8"/>
    </row>
    <row r="39" spans="1:7" hidden="1" x14ac:dyDescent="0.25">
      <c r="A39" s="8"/>
      <c r="B39" s="8"/>
      <c r="C39" s="8"/>
      <c r="D39" s="8"/>
      <c r="E39" s="8"/>
      <c r="F39" s="8"/>
      <c r="G39" s="8"/>
    </row>
    <row r="40" spans="1:7" hidden="1" x14ac:dyDescent="0.25">
      <c r="A40" s="8"/>
      <c r="B40" s="8"/>
      <c r="C40" s="8"/>
      <c r="D40" s="8"/>
      <c r="E40" s="8"/>
      <c r="F40" s="8"/>
      <c r="G40" s="8"/>
    </row>
    <row r="41" spans="1:7" hidden="1" x14ac:dyDescent="0.25">
      <c r="A41" s="8"/>
      <c r="B41" s="8"/>
      <c r="C41" s="8"/>
      <c r="D41" s="8"/>
      <c r="E41" s="8"/>
      <c r="F41" s="8"/>
      <c r="G41" s="8"/>
    </row>
    <row r="42" spans="1:7" hidden="1" x14ac:dyDescent="0.25">
      <c r="A42" s="8"/>
      <c r="B42" s="8"/>
      <c r="C42" s="8"/>
      <c r="D42" s="8"/>
      <c r="E42" s="8"/>
      <c r="F42" s="8"/>
      <c r="G42" s="8"/>
    </row>
    <row r="43" spans="1:7" hidden="1" x14ac:dyDescent="0.25">
      <c r="A43" s="8"/>
      <c r="B43" s="8"/>
      <c r="C43" s="8"/>
      <c r="D43" s="8"/>
      <c r="E43" s="8"/>
      <c r="F43" s="8"/>
      <c r="G43" s="8"/>
    </row>
    <row r="44" spans="1:7" hidden="1" x14ac:dyDescent="0.25">
      <c r="A44" s="8"/>
      <c r="B44" s="8"/>
      <c r="C44" s="8"/>
      <c r="D44" s="8"/>
      <c r="E44" s="8"/>
      <c r="F44" s="8"/>
      <c r="G44" s="8"/>
    </row>
    <row r="45" spans="1:7" hidden="1" x14ac:dyDescent="0.25">
      <c r="A45" s="8"/>
      <c r="B45" s="8"/>
      <c r="C45" s="8"/>
      <c r="D45" s="8"/>
      <c r="E45" s="8"/>
      <c r="F45" s="8"/>
      <c r="G45" s="8"/>
    </row>
    <row r="46" spans="1:7" hidden="1" x14ac:dyDescent="0.25">
      <c r="A46" s="8"/>
      <c r="B46" s="8"/>
      <c r="C46" s="8"/>
      <c r="D46" s="8"/>
      <c r="E46" s="8"/>
      <c r="F46" s="8"/>
      <c r="G46" s="8"/>
    </row>
    <row r="47" spans="1:7" hidden="1" x14ac:dyDescent="0.25">
      <c r="A47" s="8"/>
      <c r="B47" s="8"/>
      <c r="C47" s="8"/>
      <c r="D47" s="8"/>
      <c r="E47" s="8"/>
      <c r="F47" s="8"/>
      <c r="G47" s="8"/>
    </row>
    <row r="48" spans="1:7" hidden="1" x14ac:dyDescent="0.25">
      <c r="A48" s="8"/>
      <c r="B48" s="8"/>
      <c r="C48" s="8"/>
      <c r="D48" s="8"/>
      <c r="E48" s="8"/>
      <c r="F48" s="8"/>
      <c r="G48" s="8"/>
    </row>
    <row r="49" spans="1:7" hidden="1" x14ac:dyDescent="0.25">
      <c r="A49" s="8"/>
      <c r="B49" s="8"/>
      <c r="C49" s="8"/>
      <c r="D49" s="8"/>
      <c r="E49" s="8"/>
      <c r="F49" s="8"/>
      <c r="G49" s="8"/>
    </row>
    <row r="50" spans="1:7" hidden="1" x14ac:dyDescent="0.25">
      <c r="A50" s="8"/>
      <c r="B50" s="8"/>
      <c r="C50" s="8"/>
      <c r="D50" s="8"/>
      <c r="E50" s="8"/>
      <c r="F50" s="8"/>
      <c r="G50" s="8"/>
    </row>
    <row r="51" spans="1:7" hidden="1" x14ac:dyDescent="0.25">
      <c r="A51" s="8"/>
      <c r="B51" s="8"/>
      <c r="C51" s="8"/>
      <c r="D51" s="8"/>
      <c r="E51" s="8"/>
      <c r="F51" s="8"/>
      <c r="G51" s="8"/>
    </row>
  </sheetData>
  <sheetProtection password="C663" sheet="1" objects="1" scenarios="1"/>
  <mergeCells count="30">
    <mergeCell ref="B33:G33"/>
    <mergeCell ref="B34:G34"/>
    <mergeCell ref="B35:G35"/>
    <mergeCell ref="B36:G36"/>
    <mergeCell ref="B26:G26"/>
    <mergeCell ref="B27:G27"/>
    <mergeCell ref="B28:G28"/>
    <mergeCell ref="B30:G30"/>
    <mergeCell ref="B31:G31"/>
    <mergeCell ref="B32:G32"/>
    <mergeCell ref="B25:G25"/>
    <mergeCell ref="B8:G8"/>
    <mergeCell ref="B10:G10"/>
    <mergeCell ref="C12:E12"/>
    <mergeCell ref="C13:F13"/>
    <mergeCell ref="C14:F14"/>
    <mergeCell ref="B17:G17"/>
    <mergeCell ref="B19:G19"/>
    <mergeCell ref="B21:G21"/>
    <mergeCell ref="B22:G22"/>
    <mergeCell ref="B23:G23"/>
    <mergeCell ref="B24:G24"/>
    <mergeCell ref="B9:G9"/>
    <mergeCell ref="B6:D6"/>
    <mergeCell ref="E6:G6"/>
    <mergeCell ref="E1:G1"/>
    <mergeCell ref="E2:G2"/>
    <mergeCell ref="E3:G3"/>
    <mergeCell ref="E4:G4"/>
    <mergeCell ref="E5:G5"/>
  </mergeCells>
  <conditionalFormatting sqref="C13:D13">
    <cfRule type="containsBlanks" dxfId="8" priority="11">
      <formula>LEN(TRIM(C13))=0</formula>
    </cfRule>
  </conditionalFormatting>
  <conditionalFormatting sqref="C14:F14">
    <cfRule type="expression" dxfId="7" priority="4">
      <formula>IF(AND(ISBLANK(C14),$C$13="solliciter une autre aide publique sur ce projet"),TRUE,FALSE)</formula>
    </cfRule>
  </conditionalFormatting>
  <conditionalFormatting sqref="E18">
    <cfRule type="containsBlanks" dxfId="6" priority="15">
      <formula>LEN(TRIM(E18))=0</formula>
    </cfRule>
  </conditionalFormatting>
  <conditionalFormatting sqref="C37">
    <cfRule type="containsBlanks" dxfId="5" priority="13">
      <formula>LEN(TRIM(C37))=0</formula>
    </cfRule>
  </conditionalFormatting>
  <conditionalFormatting sqref="F37">
    <cfRule type="containsBlanks" dxfId="4" priority="14">
      <formula>LEN(TRIM(F37))=0</formula>
    </cfRule>
  </conditionalFormatting>
  <conditionalFormatting sqref="C18">
    <cfRule type="containsBlanks" dxfId="3" priority="12">
      <formula>LEN(TRIM(C18))=0</formula>
    </cfRule>
  </conditionalFormatting>
  <conditionalFormatting sqref="C12:E12">
    <cfRule type="containsBlanks" dxfId="2" priority="16" stopIfTrue="1">
      <formula>LEN(TRIM(C12))=0</formula>
    </cfRule>
  </conditionalFormatting>
  <conditionalFormatting sqref="B14">
    <cfRule type="expression" dxfId="1" priority="9">
      <formula>IF(C$13="solliciter une autre aide publique sur ce projet",TRUE,FALSE)</formula>
    </cfRule>
  </conditionalFormatting>
  <dataValidations count="3">
    <dataValidation type="decimal" operator="greaterThanOrEqual" allowBlank="1" showInputMessage="1" showErrorMessage="1" error="Renseigner un montant de travaux supérieur à 8000 € pour rendre votre dossier éligible." sqref="C16">
      <formula1>8000</formula1>
    </dataValidation>
    <dataValidation type="decimal" operator="greaterThan" allowBlank="1" showInputMessage="1" showErrorMessage="1" error="Renseigner un montant" sqref="D18 D16">
      <formula1>0</formula1>
    </dataValidation>
    <dataValidation allowBlank="1" showInputMessage="1" showErrorMessage="1" prompt="Compléter l'onglet &quot;Présentation des sites&quot;" sqref="C18"/>
  </dataValidations>
  <pageMargins left="0.7" right="0.7"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85" r:id="rId4" name="Check Box 21">
              <controlPr defaultSize="0" autoFill="0" autoLine="0" autoPict="0">
                <anchor moveWithCells="1">
                  <from>
                    <xdr:col>0</xdr:col>
                    <xdr:colOff>85725</xdr:colOff>
                    <xdr:row>32</xdr:row>
                    <xdr:rowOff>9525</xdr:rowOff>
                  </from>
                  <to>
                    <xdr:col>1</xdr:col>
                    <xdr:colOff>57150</xdr:colOff>
                    <xdr:row>32</xdr:row>
                    <xdr:rowOff>190500</xdr:rowOff>
                  </to>
                </anchor>
              </controlPr>
            </control>
          </mc:Choice>
        </mc:AlternateContent>
        <mc:AlternateContent xmlns:mc="http://schemas.openxmlformats.org/markup-compatibility/2006">
          <mc:Choice Requires="x14">
            <control shapeId="11286" r:id="rId5" name="Check Box 22">
              <controlPr defaultSize="0" autoFill="0" autoLine="0" autoPict="0">
                <anchor moveWithCells="1">
                  <from>
                    <xdr:col>0</xdr:col>
                    <xdr:colOff>85725</xdr:colOff>
                    <xdr:row>21</xdr:row>
                    <xdr:rowOff>9525</xdr:rowOff>
                  </from>
                  <to>
                    <xdr:col>1</xdr:col>
                    <xdr:colOff>57150</xdr:colOff>
                    <xdr:row>21</xdr:row>
                    <xdr:rowOff>190500</xdr:rowOff>
                  </to>
                </anchor>
              </controlPr>
            </control>
          </mc:Choice>
        </mc:AlternateContent>
        <mc:AlternateContent xmlns:mc="http://schemas.openxmlformats.org/markup-compatibility/2006">
          <mc:Choice Requires="x14">
            <control shapeId="11287" r:id="rId6" name="Check Box 23">
              <controlPr defaultSize="0" autoFill="0" autoLine="0" autoPict="0">
                <anchor moveWithCells="1">
                  <from>
                    <xdr:col>0</xdr:col>
                    <xdr:colOff>85725</xdr:colOff>
                    <xdr:row>23</xdr:row>
                    <xdr:rowOff>9525</xdr:rowOff>
                  </from>
                  <to>
                    <xdr:col>1</xdr:col>
                    <xdr:colOff>57150</xdr:colOff>
                    <xdr:row>23</xdr:row>
                    <xdr:rowOff>190500</xdr:rowOff>
                  </to>
                </anchor>
              </controlPr>
            </control>
          </mc:Choice>
        </mc:AlternateContent>
        <mc:AlternateContent xmlns:mc="http://schemas.openxmlformats.org/markup-compatibility/2006">
          <mc:Choice Requires="x14">
            <control shapeId="11288" r:id="rId7" name="Check Box 24">
              <controlPr defaultSize="0" autoFill="0" autoLine="0" autoPict="0">
                <anchor moveWithCells="1">
                  <from>
                    <xdr:col>0</xdr:col>
                    <xdr:colOff>85725</xdr:colOff>
                    <xdr:row>24</xdr:row>
                    <xdr:rowOff>9525</xdr:rowOff>
                  </from>
                  <to>
                    <xdr:col>1</xdr:col>
                    <xdr:colOff>57150</xdr:colOff>
                    <xdr:row>24</xdr:row>
                    <xdr:rowOff>190500</xdr:rowOff>
                  </to>
                </anchor>
              </controlPr>
            </control>
          </mc:Choice>
        </mc:AlternateContent>
        <mc:AlternateContent xmlns:mc="http://schemas.openxmlformats.org/markup-compatibility/2006">
          <mc:Choice Requires="x14">
            <control shapeId="11289" r:id="rId8" name="Check Box 25">
              <controlPr defaultSize="0" autoFill="0" autoLine="0" autoPict="0">
                <anchor moveWithCells="1">
                  <from>
                    <xdr:col>0</xdr:col>
                    <xdr:colOff>85725</xdr:colOff>
                    <xdr:row>25</xdr:row>
                    <xdr:rowOff>9525</xdr:rowOff>
                  </from>
                  <to>
                    <xdr:col>1</xdr:col>
                    <xdr:colOff>57150</xdr:colOff>
                    <xdr:row>25</xdr:row>
                    <xdr:rowOff>190500</xdr:rowOff>
                  </to>
                </anchor>
              </controlPr>
            </control>
          </mc:Choice>
        </mc:AlternateContent>
        <mc:AlternateContent xmlns:mc="http://schemas.openxmlformats.org/markup-compatibility/2006">
          <mc:Choice Requires="x14">
            <control shapeId="11290" r:id="rId9" name="Check Box 26">
              <controlPr defaultSize="0" autoFill="0" autoLine="0" autoPict="0">
                <anchor moveWithCells="1">
                  <from>
                    <xdr:col>0</xdr:col>
                    <xdr:colOff>85725</xdr:colOff>
                    <xdr:row>26</xdr:row>
                    <xdr:rowOff>9525</xdr:rowOff>
                  </from>
                  <to>
                    <xdr:col>1</xdr:col>
                    <xdr:colOff>57150</xdr:colOff>
                    <xdr:row>26</xdr:row>
                    <xdr:rowOff>190500</xdr:rowOff>
                  </to>
                </anchor>
              </controlPr>
            </control>
          </mc:Choice>
        </mc:AlternateContent>
        <mc:AlternateContent xmlns:mc="http://schemas.openxmlformats.org/markup-compatibility/2006">
          <mc:Choice Requires="x14">
            <control shapeId="11291" r:id="rId10" name="Check Box 27">
              <controlPr defaultSize="0" autoFill="0" autoLine="0" autoPict="0">
                <anchor moveWithCells="1">
                  <from>
                    <xdr:col>0</xdr:col>
                    <xdr:colOff>85725</xdr:colOff>
                    <xdr:row>27</xdr:row>
                    <xdr:rowOff>9525</xdr:rowOff>
                  </from>
                  <to>
                    <xdr:col>1</xdr:col>
                    <xdr:colOff>57150</xdr:colOff>
                    <xdr:row>27</xdr:row>
                    <xdr:rowOff>190500</xdr:rowOff>
                  </to>
                </anchor>
              </controlPr>
            </control>
          </mc:Choice>
        </mc:AlternateContent>
        <mc:AlternateContent xmlns:mc="http://schemas.openxmlformats.org/markup-compatibility/2006">
          <mc:Choice Requires="x14">
            <control shapeId="11292" r:id="rId11" name="Check Box 28">
              <controlPr defaultSize="0" autoFill="0" autoLine="0" autoPict="0">
                <anchor moveWithCells="1">
                  <from>
                    <xdr:col>0</xdr:col>
                    <xdr:colOff>85725</xdr:colOff>
                    <xdr:row>30</xdr:row>
                    <xdr:rowOff>9525</xdr:rowOff>
                  </from>
                  <to>
                    <xdr:col>1</xdr:col>
                    <xdr:colOff>57150</xdr:colOff>
                    <xdr:row>30</xdr:row>
                    <xdr:rowOff>190500</xdr:rowOff>
                  </to>
                </anchor>
              </controlPr>
            </control>
          </mc:Choice>
        </mc:AlternateContent>
        <mc:AlternateContent xmlns:mc="http://schemas.openxmlformats.org/markup-compatibility/2006">
          <mc:Choice Requires="x14">
            <control shapeId="11293" r:id="rId12" name="Check Box 29">
              <controlPr defaultSize="0" autoFill="0" autoLine="0" autoPict="0">
                <anchor moveWithCells="1">
                  <from>
                    <xdr:col>0</xdr:col>
                    <xdr:colOff>85725</xdr:colOff>
                    <xdr:row>31</xdr:row>
                    <xdr:rowOff>9525</xdr:rowOff>
                  </from>
                  <to>
                    <xdr:col>1</xdr:col>
                    <xdr:colOff>57150</xdr:colOff>
                    <xdr:row>31</xdr:row>
                    <xdr:rowOff>190500</xdr:rowOff>
                  </to>
                </anchor>
              </controlPr>
            </control>
          </mc:Choice>
        </mc:AlternateContent>
        <mc:AlternateContent xmlns:mc="http://schemas.openxmlformats.org/markup-compatibility/2006">
          <mc:Choice Requires="x14">
            <control shapeId="11294" r:id="rId13" name="Check Box 30">
              <controlPr defaultSize="0" autoFill="0" autoLine="0" autoPict="0">
                <anchor moveWithCells="1">
                  <from>
                    <xdr:col>0</xdr:col>
                    <xdr:colOff>85725</xdr:colOff>
                    <xdr:row>33</xdr:row>
                    <xdr:rowOff>9525</xdr:rowOff>
                  </from>
                  <to>
                    <xdr:col>1</xdr:col>
                    <xdr:colOff>57150</xdr:colOff>
                    <xdr:row>33</xdr:row>
                    <xdr:rowOff>190500</xdr:rowOff>
                  </to>
                </anchor>
              </controlPr>
            </control>
          </mc:Choice>
        </mc:AlternateContent>
        <mc:AlternateContent xmlns:mc="http://schemas.openxmlformats.org/markup-compatibility/2006">
          <mc:Choice Requires="x14">
            <control shapeId="11295" r:id="rId14" name="Check Box 31">
              <controlPr defaultSize="0" autoFill="0" autoLine="0" autoPict="0">
                <anchor moveWithCells="1">
                  <from>
                    <xdr:col>0</xdr:col>
                    <xdr:colOff>85725</xdr:colOff>
                    <xdr:row>22</xdr:row>
                    <xdr:rowOff>9525</xdr:rowOff>
                  </from>
                  <to>
                    <xdr:col>1</xdr:col>
                    <xdr:colOff>57150</xdr:colOff>
                    <xdr:row>22</xdr:row>
                    <xdr:rowOff>190500</xdr:rowOff>
                  </to>
                </anchor>
              </controlPr>
            </control>
          </mc:Choice>
        </mc:AlternateContent>
        <mc:AlternateContent xmlns:mc="http://schemas.openxmlformats.org/markup-compatibility/2006">
          <mc:Choice Requires="x14">
            <control shapeId="11296" r:id="rId15" name="Check Box 32">
              <controlPr defaultSize="0" autoFill="0" autoLine="0" autoPict="0">
                <anchor moveWithCells="1">
                  <from>
                    <xdr:col>0</xdr:col>
                    <xdr:colOff>85725</xdr:colOff>
                    <xdr:row>23</xdr:row>
                    <xdr:rowOff>9525</xdr:rowOff>
                  </from>
                  <to>
                    <xdr:col>1</xdr:col>
                    <xdr:colOff>57150</xdr:colOff>
                    <xdr:row>23</xdr:row>
                    <xdr:rowOff>190500</xdr:rowOff>
                  </to>
                </anchor>
              </controlPr>
            </control>
          </mc:Choice>
        </mc:AlternateContent>
        <mc:AlternateContent xmlns:mc="http://schemas.openxmlformats.org/markup-compatibility/2006">
          <mc:Choice Requires="x14">
            <control shapeId="11297" r:id="rId16" name="Check Box 33">
              <controlPr defaultSize="0" autoFill="0" autoLine="0" autoPict="0">
                <anchor moveWithCells="1">
                  <from>
                    <xdr:col>0</xdr:col>
                    <xdr:colOff>85725</xdr:colOff>
                    <xdr:row>24</xdr:row>
                    <xdr:rowOff>9525</xdr:rowOff>
                  </from>
                  <to>
                    <xdr:col>1</xdr:col>
                    <xdr:colOff>57150</xdr:colOff>
                    <xdr:row>24</xdr:row>
                    <xdr:rowOff>190500</xdr:rowOff>
                  </to>
                </anchor>
              </controlPr>
            </control>
          </mc:Choice>
        </mc:AlternateContent>
        <mc:AlternateContent xmlns:mc="http://schemas.openxmlformats.org/markup-compatibility/2006">
          <mc:Choice Requires="x14">
            <control shapeId="11298" r:id="rId17" name="Check Box 34">
              <controlPr defaultSize="0" autoFill="0" autoLine="0" autoPict="0">
                <anchor moveWithCells="1">
                  <from>
                    <xdr:col>0</xdr:col>
                    <xdr:colOff>85725</xdr:colOff>
                    <xdr:row>25</xdr:row>
                    <xdr:rowOff>9525</xdr:rowOff>
                  </from>
                  <to>
                    <xdr:col>1</xdr:col>
                    <xdr:colOff>57150</xdr:colOff>
                    <xdr:row>25</xdr:row>
                    <xdr:rowOff>190500</xdr:rowOff>
                  </to>
                </anchor>
              </controlPr>
            </control>
          </mc:Choice>
        </mc:AlternateContent>
        <mc:AlternateContent xmlns:mc="http://schemas.openxmlformats.org/markup-compatibility/2006">
          <mc:Choice Requires="x14">
            <control shapeId="11299" r:id="rId18" name="Check Box 35">
              <controlPr defaultSize="0" autoFill="0" autoLine="0" autoPict="0">
                <anchor moveWithCells="1">
                  <from>
                    <xdr:col>0</xdr:col>
                    <xdr:colOff>85725</xdr:colOff>
                    <xdr:row>26</xdr:row>
                    <xdr:rowOff>9525</xdr:rowOff>
                  </from>
                  <to>
                    <xdr:col>1</xdr:col>
                    <xdr:colOff>57150</xdr:colOff>
                    <xdr:row>26</xdr:row>
                    <xdr:rowOff>190500</xdr:rowOff>
                  </to>
                </anchor>
              </controlPr>
            </control>
          </mc:Choice>
        </mc:AlternateContent>
        <mc:AlternateContent xmlns:mc="http://schemas.openxmlformats.org/markup-compatibility/2006">
          <mc:Choice Requires="x14">
            <control shapeId="11300" r:id="rId19" name="Check Box 36">
              <controlPr defaultSize="0" autoFill="0" autoLine="0" autoPict="0">
                <anchor moveWithCells="1">
                  <from>
                    <xdr:col>0</xdr:col>
                    <xdr:colOff>85725</xdr:colOff>
                    <xdr:row>27</xdr:row>
                    <xdr:rowOff>9525</xdr:rowOff>
                  </from>
                  <to>
                    <xdr:col>1</xdr:col>
                    <xdr:colOff>57150</xdr:colOff>
                    <xdr:row>27</xdr:row>
                    <xdr:rowOff>190500</xdr:rowOff>
                  </to>
                </anchor>
              </controlPr>
            </control>
          </mc:Choice>
        </mc:AlternateContent>
        <mc:AlternateContent xmlns:mc="http://schemas.openxmlformats.org/markup-compatibility/2006">
          <mc:Choice Requires="x14">
            <control shapeId="11301" r:id="rId20" name="Check Box 37">
              <controlPr defaultSize="0" autoFill="0" autoLine="0" autoPict="0">
                <anchor moveWithCells="1">
                  <from>
                    <xdr:col>0</xdr:col>
                    <xdr:colOff>85725</xdr:colOff>
                    <xdr:row>30</xdr:row>
                    <xdr:rowOff>9525</xdr:rowOff>
                  </from>
                  <to>
                    <xdr:col>1</xdr:col>
                    <xdr:colOff>57150</xdr:colOff>
                    <xdr:row>30</xdr:row>
                    <xdr:rowOff>190500</xdr:rowOff>
                  </to>
                </anchor>
              </controlPr>
            </control>
          </mc:Choice>
        </mc:AlternateContent>
        <mc:AlternateContent xmlns:mc="http://schemas.openxmlformats.org/markup-compatibility/2006">
          <mc:Choice Requires="x14">
            <control shapeId="11302" r:id="rId21" name="Check Box 38">
              <controlPr defaultSize="0" autoFill="0" autoLine="0" autoPict="0">
                <anchor moveWithCells="1">
                  <from>
                    <xdr:col>0</xdr:col>
                    <xdr:colOff>85725</xdr:colOff>
                    <xdr:row>31</xdr:row>
                    <xdr:rowOff>9525</xdr:rowOff>
                  </from>
                  <to>
                    <xdr:col>1</xdr:col>
                    <xdr:colOff>57150</xdr:colOff>
                    <xdr:row>31</xdr:row>
                    <xdr:rowOff>190500</xdr:rowOff>
                  </to>
                </anchor>
              </controlPr>
            </control>
          </mc:Choice>
        </mc:AlternateContent>
        <mc:AlternateContent xmlns:mc="http://schemas.openxmlformats.org/markup-compatibility/2006">
          <mc:Choice Requires="x14">
            <control shapeId="11303" r:id="rId22" name="Check Box 39">
              <controlPr defaultSize="0" autoFill="0" autoLine="0" autoPict="0">
                <anchor moveWithCells="1">
                  <from>
                    <xdr:col>0</xdr:col>
                    <xdr:colOff>85725</xdr:colOff>
                    <xdr:row>32</xdr:row>
                    <xdr:rowOff>9525</xdr:rowOff>
                  </from>
                  <to>
                    <xdr:col>1</xdr:col>
                    <xdr:colOff>57150</xdr:colOff>
                    <xdr:row>32</xdr:row>
                    <xdr:rowOff>190500</xdr:rowOff>
                  </to>
                </anchor>
              </controlPr>
            </control>
          </mc:Choice>
        </mc:AlternateContent>
        <mc:AlternateContent xmlns:mc="http://schemas.openxmlformats.org/markup-compatibility/2006">
          <mc:Choice Requires="x14">
            <control shapeId="11304" r:id="rId23" name="Check Box 40">
              <controlPr defaultSize="0" autoFill="0" autoLine="0" autoPict="0">
                <anchor moveWithCells="1">
                  <from>
                    <xdr:col>0</xdr:col>
                    <xdr:colOff>85725</xdr:colOff>
                    <xdr:row>33</xdr:row>
                    <xdr:rowOff>9525</xdr:rowOff>
                  </from>
                  <to>
                    <xdr:col>1</xdr:col>
                    <xdr:colOff>57150</xdr:colOff>
                    <xdr:row>33</xdr:row>
                    <xdr:rowOff>190500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 id="{4A9395CA-1A33-4DF3-B574-8566D1FCAF8C}">
            <xm:f>IF($E$18='Liste de valeurs'!$A$17,TRUE,FALSE)</xm:f>
            <x14:dxf>
              <font>
                <b/>
                <i val="0"/>
                <color rgb="FFFF0000"/>
              </font>
            </x14:dxf>
          </x14:cfRule>
          <xm:sqref>B19:G19</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Utilisez la liste de valeurs">
          <x14:formula1>
            <xm:f>'Liste de valeurs'!$A$20:$A$21</xm:f>
          </x14:formula1>
          <xm:sqref>C13:F13</xm:sqref>
        </x14:dataValidation>
        <x14:dataValidation type="list" allowBlank="1" showInputMessage="1" showErrorMessage="1" prompt="Utilisez la liste de valeurs">
          <x14:formula1>
            <xm:f>'Liste de valeurs'!$A$16:$A$17</xm:f>
          </x14:formula1>
          <xm:sqref>E18</xm:sqref>
        </x14:dataValidation>
        <x14:dataValidation type="date" operator="greaterThanOrEqual" allowBlank="1" showInputMessage="1" showErrorMessage="1" error="Doit être une date valide et postérieure à la date de version de ce formulaire">
          <x14:formula1>
            <xm:f>infoSIT!C2</xm:f>
          </x14:formula1>
          <xm:sqref>F37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6">
    <tabColor theme="6" tint="-0.249977111117893"/>
  </sheetPr>
  <dimension ref="A1:P27"/>
  <sheetViews>
    <sheetView workbookViewId="0">
      <selection activeCell="A8" sqref="A8"/>
    </sheetView>
  </sheetViews>
  <sheetFormatPr baseColWidth="10" defaultRowHeight="15" x14ac:dyDescent="0.25"/>
  <cols>
    <col min="1" max="1" width="24.7109375" customWidth="1"/>
    <col min="5" max="5" width="12.28515625" customWidth="1"/>
    <col min="11" max="11" width="95.28515625" customWidth="1"/>
    <col min="12" max="12" width="23.85546875" bestFit="1" customWidth="1"/>
    <col min="13" max="13" width="12.5703125" bestFit="1" customWidth="1"/>
  </cols>
  <sheetData>
    <row r="1" spans="1:16" x14ac:dyDescent="0.25">
      <c r="A1" s="8"/>
      <c r="B1" s="8"/>
      <c r="C1" s="8"/>
      <c r="D1" s="8"/>
      <c r="E1" s="8"/>
    </row>
    <row r="2" spans="1:16" x14ac:dyDescent="0.25">
      <c r="A2" s="8"/>
      <c r="B2" s="8"/>
      <c r="C2" s="8"/>
      <c r="D2" s="8"/>
      <c r="E2" s="8"/>
    </row>
    <row r="3" spans="1:16" x14ac:dyDescent="0.25">
      <c r="A3" s="8"/>
      <c r="B3" s="8"/>
      <c r="C3" s="8"/>
      <c r="D3" s="8"/>
      <c r="E3" s="8"/>
    </row>
    <row r="4" spans="1:16" x14ac:dyDescent="0.25">
      <c r="A4" s="8"/>
      <c r="B4" s="8"/>
      <c r="C4" s="9"/>
      <c r="D4" s="9"/>
      <c r="E4" s="9"/>
      <c r="F4" s="9"/>
    </row>
    <row r="5" spans="1:16" x14ac:dyDescent="0.25">
      <c r="A5" s="8"/>
      <c r="B5" s="8"/>
      <c r="C5" s="8"/>
      <c r="D5" s="8"/>
      <c r="E5" s="8"/>
    </row>
    <row r="6" spans="1:16" x14ac:dyDescent="0.25">
      <c r="A6" s="8"/>
      <c r="B6" s="8"/>
      <c r="C6" s="8"/>
      <c r="D6" s="8"/>
      <c r="E6" s="8"/>
    </row>
    <row r="7" spans="1:16" x14ac:dyDescent="0.25">
      <c r="A7" s="8"/>
      <c r="B7" s="28" t="s">
        <v>59</v>
      </c>
      <c r="C7" s="25" t="s">
        <v>58</v>
      </c>
      <c r="D7" s="25" t="s">
        <v>60</v>
      </c>
      <c r="E7" s="9"/>
      <c r="K7" s="59"/>
      <c r="L7" s="25"/>
      <c r="M7" s="25"/>
      <c r="N7" s="25"/>
      <c r="O7" s="25"/>
      <c r="P7" s="25"/>
    </row>
    <row r="8" spans="1:16" ht="45" x14ac:dyDescent="0.25">
      <c r="A8" s="10" t="s">
        <v>183</v>
      </c>
      <c r="B8" s="27" t="s">
        <v>88</v>
      </c>
      <c r="C8" s="8">
        <v>1245</v>
      </c>
      <c r="D8" s="8" t="s">
        <v>113</v>
      </c>
      <c r="E8" s="8"/>
      <c r="K8" s="8"/>
      <c r="L8" s="8"/>
    </row>
    <row r="9" spans="1:16" ht="60" x14ac:dyDescent="0.25">
      <c r="A9" s="10" t="s">
        <v>184</v>
      </c>
      <c r="B9" s="27" t="s">
        <v>88</v>
      </c>
      <c r="C9" s="8">
        <v>1245</v>
      </c>
      <c r="D9" s="8" t="s">
        <v>113</v>
      </c>
      <c r="E9" s="8"/>
      <c r="K9" s="8"/>
      <c r="L9" s="8"/>
      <c r="M9" s="8"/>
    </row>
    <row r="10" spans="1:16" ht="60" x14ac:dyDescent="0.25">
      <c r="A10" s="10" t="s">
        <v>82</v>
      </c>
      <c r="B10" s="27" t="s">
        <v>88</v>
      </c>
      <c r="C10" s="8">
        <v>1245</v>
      </c>
      <c r="D10" s="8" t="s">
        <v>113</v>
      </c>
      <c r="E10" s="8"/>
      <c r="K10" s="57"/>
      <c r="L10" s="23"/>
      <c r="M10" s="23"/>
    </row>
    <row r="11" spans="1:16" ht="45" x14ac:dyDescent="0.25">
      <c r="A11" s="10" t="s">
        <v>83</v>
      </c>
      <c r="B11" s="27" t="s">
        <v>88</v>
      </c>
      <c r="C11" s="8">
        <v>1245</v>
      </c>
      <c r="D11" s="8" t="s">
        <v>113</v>
      </c>
      <c r="E11" s="8"/>
      <c r="K11" s="57"/>
      <c r="L11" s="23"/>
      <c r="M11" s="23"/>
    </row>
    <row r="12" spans="1:16" ht="45" x14ac:dyDescent="0.25">
      <c r="A12" s="10" t="s">
        <v>84</v>
      </c>
      <c r="B12" s="27" t="s">
        <v>88</v>
      </c>
      <c r="C12" s="8">
        <v>1245</v>
      </c>
      <c r="D12" s="8" t="s">
        <v>113</v>
      </c>
      <c r="E12" s="8"/>
      <c r="K12" s="57"/>
      <c r="L12" s="23"/>
      <c r="M12" s="23"/>
    </row>
    <row r="13" spans="1:16" x14ac:dyDescent="0.25">
      <c r="A13" s="8"/>
      <c r="B13" s="8"/>
      <c r="C13" s="8"/>
      <c r="D13" s="8"/>
      <c r="E13" s="8"/>
      <c r="K13" s="57"/>
      <c r="L13" s="23"/>
      <c r="M13" s="23"/>
    </row>
    <row r="14" spans="1:16" x14ac:dyDescent="0.25">
      <c r="A14" s="8"/>
      <c r="B14" s="8"/>
      <c r="C14" s="8"/>
      <c r="D14" s="8"/>
      <c r="E14" s="8"/>
    </row>
    <row r="15" spans="1:16" x14ac:dyDescent="0.25">
      <c r="A15" s="8"/>
      <c r="B15" s="8"/>
      <c r="C15" s="8"/>
      <c r="D15" s="8"/>
      <c r="E15" s="8"/>
      <c r="G15" t="s">
        <v>99</v>
      </c>
    </row>
    <row r="16" spans="1:16" x14ac:dyDescent="0.25">
      <c r="A16" s="8" t="s">
        <v>13</v>
      </c>
      <c r="B16" s="8"/>
      <c r="C16" s="8"/>
      <c r="D16" s="8"/>
      <c r="E16" s="8"/>
      <c r="F16" t="s">
        <v>97</v>
      </c>
      <c r="G16">
        <v>20000</v>
      </c>
    </row>
    <row r="17" spans="1:7" x14ac:dyDescent="0.25">
      <c r="A17" s="8" t="s">
        <v>166</v>
      </c>
      <c r="B17" s="8"/>
      <c r="C17" s="8"/>
      <c r="D17" s="8"/>
      <c r="E17" s="8"/>
      <c r="F17" t="s">
        <v>98</v>
      </c>
      <c r="G17">
        <v>30000</v>
      </c>
    </row>
    <row r="18" spans="1:7" x14ac:dyDescent="0.25">
      <c r="A18" s="8"/>
    </row>
    <row r="19" spans="1:7" x14ac:dyDescent="0.25">
      <c r="A19" s="8"/>
    </row>
    <row r="20" spans="1:7" x14ac:dyDescent="0.25">
      <c r="A20" s="8" t="s">
        <v>12</v>
      </c>
    </row>
    <row r="21" spans="1:7" x14ac:dyDescent="0.25">
      <c r="A21" s="8" t="s">
        <v>34</v>
      </c>
    </row>
    <row r="22" spans="1:7" x14ac:dyDescent="0.25">
      <c r="A22" s="8"/>
    </row>
    <row r="23" spans="1:7" x14ac:dyDescent="0.25">
      <c r="A23" s="8"/>
    </row>
    <row r="24" spans="1:7" x14ac:dyDescent="0.25">
      <c r="A24" s="25" t="s">
        <v>37</v>
      </c>
    </row>
    <row r="25" spans="1:7" x14ac:dyDescent="0.25">
      <c r="A25" s="8" t="s">
        <v>39</v>
      </c>
    </row>
    <row r="26" spans="1:7" x14ac:dyDescent="0.25">
      <c r="A26" s="8" t="s">
        <v>38</v>
      </c>
    </row>
    <row r="27" spans="1:7" x14ac:dyDescent="0.25">
      <c r="A27" s="8"/>
    </row>
  </sheetData>
  <sheetProtection password="C663" sheet="1" objects="1" scenarios="1"/>
  <sortState ref="A8:D11">
    <sortCondition ref="A8"/>
  </sortState>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8">
    <tabColor theme="5" tint="0.39997558519241921"/>
  </sheetPr>
  <dimension ref="A1:C2"/>
  <sheetViews>
    <sheetView workbookViewId="0">
      <selection activeCell="B2" sqref="B2"/>
    </sheetView>
  </sheetViews>
  <sheetFormatPr baseColWidth="10" defaultRowHeight="15" x14ac:dyDescent="0.25"/>
  <sheetData>
    <row r="1" spans="1:3" x14ac:dyDescent="0.25">
      <c r="A1" s="8" t="s">
        <v>43</v>
      </c>
      <c r="B1" s="8" t="s">
        <v>44</v>
      </c>
      <c r="C1" s="21" t="s">
        <v>45</v>
      </c>
    </row>
    <row r="2" spans="1:3" x14ac:dyDescent="0.25">
      <c r="A2" s="8" t="s">
        <v>125</v>
      </c>
      <c r="B2" s="8">
        <f ca="1">INDIRECT("INDIC_"&amp;A2)</f>
        <v>0</v>
      </c>
      <c r="C2" s="22">
        <v>1</v>
      </c>
    </row>
  </sheetData>
  <sheetProtection password="C663" sheet="1" objects="1" scenarios="1"/>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7">
    <tabColor theme="5" tint="0.39997558519241921"/>
  </sheetPr>
  <dimension ref="A1:AG2"/>
  <sheetViews>
    <sheetView workbookViewId="0">
      <selection activeCell="P2" sqref="P2"/>
    </sheetView>
  </sheetViews>
  <sheetFormatPr baseColWidth="10" defaultRowHeight="15" x14ac:dyDescent="0.25"/>
  <cols>
    <col min="1" max="1" width="19.42578125" customWidth="1"/>
    <col min="7" max="7" width="13.5703125" customWidth="1"/>
    <col min="26" max="26" width="13.5703125" customWidth="1"/>
    <col min="27" max="27" width="11.7109375" customWidth="1"/>
  </cols>
  <sheetData>
    <row r="1" spans="1:33" s="8" customFormat="1" ht="17.25" customHeight="1" x14ac:dyDescent="0.25">
      <c r="A1" s="53" t="s">
        <v>63</v>
      </c>
      <c r="B1" s="53" t="s">
        <v>64</v>
      </c>
      <c r="C1" s="54" t="s">
        <v>65</v>
      </c>
      <c r="D1" s="54" t="s">
        <v>66</v>
      </c>
      <c r="E1" s="54" t="s">
        <v>67</v>
      </c>
      <c r="F1" s="54" t="s">
        <v>68</v>
      </c>
      <c r="G1" s="54" t="s">
        <v>69</v>
      </c>
      <c r="H1" s="54" t="s">
        <v>70</v>
      </c>
      <c r="I1" s="54" t="s">
        <v>71</v>
      </c>
      <c r="J1" s="54" t="s">
        <v>72</v>
      </c>
      <c r="K1" s="54" t="s">
        <v>73</v>
      </c>
      <c r="L1" s="54" t="s">
        <v>74</v>
      </c>
      <c r="M1" s="54" t="s">
        <v>75</v>
      </c>
      <c r="N1" s="54" t="s">
        <v>76</v>
      </c>
      <c r="O1" s="54" t="s">
        <v>77</v>
      </c>
      <c r="P1" s="54" t="s">
        <v>78</v>
      </c>
      <c r="Q1" s="54" t="s">
        <v>46</v>
      </c>
      <c r="R1" s="54" t="s">
        <v>47</v>
      </c>
      <c r="S1" s="55" t="s">
        <v>48</v>
      </c>
      <c r="T1" s="54" t="s">
        <v>49</v>
      </c>
      <c r="U1" s="54" t="s">
        <v>50</v>
      </c>
      <c r="V1" s="54" t="s">
        <v>51</v>
      </c>
      <c r="W1" s="54" t="s">
        <v>52</v>
      </c>
      <c r="X1" s="55" t="s">
        <v>53</v>
      </c>
      <c r="Y1" s="55" t="s">
        <v>54</v>
      </c>
      <c r="Z1" s="55" t="s">
        <v>55</v>
      </c>
      <c r="AA1" s="54" t="s">
        <v>56</v>
      </c>
      <c r="AB1" s="54" t="s">
        <v>57</v>
      </c>
      <c r="AC1" s="54" t="s">
        <v>58</v>
      </c>
      <c r="AD1" s="54" t="s">
        <v>59</v>
      </c>
      <c r="AE1" s="55" t="s">
        <v>60</v>
      </c>
      <c r="AF1" s="54" t="s">
        <v>61</v>
      </c>
      <c r="AG1" s="55" t="s">
        <v>62</v>
      </c>
    </row>
    <row r="2" spans="1:33" s="8" customFormat="1" x14ac:dyDescent="0.25">
      <c r="A2" s="23" t="s">
        <v>94</v>
      </c>
      <c r="B2" s="23" t="s">
        <v>139</v>
      </c>
      <c r="C2" s="99">
        <v>43466</v>
      </c>
      <c r="D2" s="23" t="str">
        <f ca="1">IF(ISBLANK(INDIRECT(D1)),"",INDIRECT(D1))</f>
        <v/>
      </c>
      <c r="E2" s="23" t="str">
        <f ca="1">IF(ISBLANK(INDIRECT(E1)),"",UPPER(INDIRECT(E1)))</f>
        <v/>
      </c>
      <c r="F2" s="23" t="str">
        <f ca="1">UPPER(IF(ISBLANK(INDIRECT(F1)),"",INDIRECT(F1)))</f>
        <v/>
      </c>
      <c r="G2" s="23" t="str">
        <f ca="1">IF(ISBLANK(INDIRECT(G1)),"",INDIRECT(G1))</f>
        <v/>
      </c>
      <c r="H2" s="23" t="str">
        <f ca="1">SUBSTITUTE(IF(ISBLANK(INDIRECT(H1)),"",INDIRECT(H1)),"’","'")</f>
        <v/>
      </c>
      <c r="I2" s="23" t="str">
        <f ca="1">SUBSTITUTE(IF(ISBLANK(INDIRECT(I1)),"",INDIRECT(I1)),"’","'")</f>
        <v/>
      </c>
      <c r="J2" s="23" t="str">
        <f ca="1">IF(ISBLANK(INDIRECT(J1)),"",SUBSTITUTE(INDIRECT(J1),",","."))</f>
        <v/>
      </c>
      <c r="K2" s="23" t="str">
        <f ca="1">IF(ISBLANK(INDIRECT(K1)),"",SUBSTITUTE(LOWER(INDIRECT(K1)),",","."))</f>
        <v/>
      </c>
      <c r="L2" s="23" t="str">
        <f ca="1">SUBSTITUTE(IF(ISBLANK(INDIRECT(L1)),"",INDIRECT(L1)),"’","'")</f>
        <v/>
      </c>
      <c r="M2" s="23" t="str">
        <f ca="1">LEFT(SUBSTITUTE(IF(ISBLANK(INDIRECT(M1)),"",INDIRECT(M1)),"’","'"),2000)</f>
        <v/>
      </c>
      <c r="N2" s="24" t="str">
        <f ca="1">IF(ISBLANK(INDIRECT(N1)),"",INDIRECT(N1))</f>
        <v/>
      </c>
      <c r="O2" s="23" t="str">
        <f ca="1">SUBSTITUTE(IF(ISBLANK(INDIRECT(O1)),"",INDIRECT(O1)),"’","'")</f>
        <v/>
      </c>
      <c r="P2" s="23" t="str">
        <f ca="1">LEFT(SUBSTITUTE(IF(ISBLANK(DESCRIPTIF),"",INDIRECT(P1)),"’","'"),2000)</f>
        <v>La présente demande concerne l' de 0 sites situés sur les communes de  pour une superficie totale de 0,0000 ha.</v>
      </c>
      <c r="Q2" s="23" t="str">
        <f>" "</f>
        <v xml:space="preserve"> </v>
      </c>
      <c r="R2" s="23" t="str">
        <f ca="1">SUBSTITUTE(IF(ISBLANK(INDIRECT(R1)),"Aucun",INDIRECT(R1)),"’","'")</f>
        <v>Aucun</v>
      </c>
      <c r="S2" s="26"/>
      <c r="T2" s="23">
        <f>DDEMANDE</f>
        <v>0</v>
      </c>
      <c r="U2" s="23">
        <f>DFTRAV</f>
        <v>0</v>
      </c>
      <c r="V2" s="23" t="str">
        <f ca="1">IF(ISBLANK(INDIRECT(V1)),"",INDIRECT(V1))</f>
        <v/>
      </c>
      <c r="W2" s="23" t="str">
        <f ca="1">IF(ISBLANK(INDIRECT(W1)),"TTC",UPPER(INDIRECT(W1)))</f>
        <v>TTC</v>
      </c>
      <c r="X2" s="26"/>
      <c r="Y2" s="26"/>
      <c r="Z2" s="26"/>
      <c r="AA2" s="23" t="str">
        <f ca="1">IF(ISBLANK(INDIRECT(AA1)),"",INDIRECT(AA1))</f>
        <v/>
      </c>
      <c r="AB2" s="58" t="str">
        <f ca="1">IF(ISBLANK(INDIRECT(AB1)),"",INDIRECT(AB1))</f>
        <v/>
      </c>
      <c r="AC2" s="24" t="e">
        <f>VLOOKUP('A renseigner'!B39,'Liste de valeurs'!$A$8:$D$11,3)</f>
        <v>#N/A</v>
      </c>
      <c r="AD2" s="24" t="e">
        <f>VLOOKUP('A renseigner'!B39,'Liste de valeurs'!$A$8:$D$11,2)</f>
        <v>#N/A</v>
      </c>
      <c r="AE2" s="23" t="e">
        <f>VLOOKUP('A renseigner'!B39,'Liste de valeurs'!$A$8:$D$11,4)</f>
        <v>#N/A</v>
      </c>
      <c r="AF2" s="23" t="str">
        <f>LEFT(LOWER(TYPEOPERATION)&amp;" "&amp;LOCALISATION,100)</f>
        <v xml:space="preserve"> </v>
      </c>
      <c r="AG2" s="23"/>
    </row>
  </sheetData>
  <sheetProtection password="C663" sheet="1" objects="1" scenarios="1"/>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37</vt:i4>
      </vt:variant>
    </vt:vector>
  </HeadingPairs>
  <TitlesOfParts>
    <vt:vector size="46" baseType="lpstr">
      <vt:lpstr>Contexte Général</vt:lpstr>
      <vt:lpstr>Démarche à suivre</vt:lpstr>
      <vt:lpstr>A joindre</vt:lpstr>
      <vt:lpstr>A renseigner</vt:lpstr>
      <vt:lpstr>Présentation des sites</vt:lpstr>
      <vt:lpstr>Déclaration</vt:lpstr>
      <vt:lpstr>Liste de valeurs</vt:lpstr>
      <vt:lpstr>indicSIT</vt:lpstr>
      <vt:lpstr>infoSIT</vt:lpstr>
      <vt:lpstr>CODFORMULAIRE</vt:lpstr>
      <vt:lpstr>COFINANCEURS</vt:lpstr>
      <vt:lpstr>CONSTRUC_LISTE_COMMUNES</vt:lpstr>
      <vt:lpstr>CONSTRUC_LOCALIS</vt:lpstr>
      <vt:lpstr>DATEVERSIONFORMULAIRE</vt:lpstr>
      <vt:lpstr>DDEMANDE</vt:lpstr>
      <vt:lpstr>DEROG</vt:lpstr>
      <vt:lpstr>DESCRIPTIF</vt:lpstr>
      <vt:lpstr>DESIGNATION</vt:lpstr>
      <vt:lpstr>DFTRAV</vt:lpstr>
      <vt:lpstr>EMAILCONTACT</vt:lpstr>
      <vt:lpstr>FDCONTACT</vt:lpstr>
      <vt:lpstr>INDIC_ZA</vt:lpstr>
      <vt:lpstr>INSEE</vt:lpstr>
      <vt:lpstr>LIBCIVILITECONTACT</vt:lpstr>
      <vt:lpstr>LIGNES</vt:lpstr>
      <vt:lpstr>LOCALISATION</vt:lpstr>
      <vt:lpstr>MODAL_RECEPT</vt:lpstr>
      <vt:lpstr>MTESTIME</vt:lpstr>
      <vt:lpstr>MTFRAISGEOMETRE</vt:lpstr>
      <vt:lpstr>MTFRAISNOTAIRE</vt:lpstr>
      <vt:lpstr>MTFRAISPORTAGE</vt:lpstr>
      <vt:lpstr>MTFRAISPROC</vt:lpstr>
      <vt:lpstr>MTTOTALPROJET</vt:lpstr>
      <vt:lpstr>NATRAV</vt:lpstr>
      <vt:lpstr>NOMCONTACT</vt:lpstr>
      <vt:lpstr>NOMMO</vt:lpstr>
      <vt:lpstr>NOPAYE</vt:lpstr>
      <vt:lpstr>NSIRET</vt:lpstr>
      <vt:lpstr>OBJECTIF_RESULTAT</vt:lpstr>
      <vt:lpstr>OPPORTUNITE</vt:lpstr>
      <vt:lpstr>TEL1CONTACT</vt:lpstr>
      <vt:lpstr>TYPEMONTANT</vt:lpstr>
      <vt:lpstr>TYPEOPERATION</vt:lpstr>
      <vt:lpstr>VERSIONEXCEL</vt:lpstr>
      <vt:lpstr>VERSIONFORMULAIRE</vt:lpstr>
      <vt:lpstr>'Présentation des sites'!Zone_d_impression</vt:lpstr>
    </vt:vector>
  </TitlesOfParts>
  <Company>Agence de l'Eau Artois-Picardie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vcappelle</dc:creator>
  <cp:lastModifiedBy>lthery</cp:lastModifiedBy>
  <cp:lastPrinted>2019-01-17T15:02:31Z</cp:lastPrinted>
  <dcterms:created xsi:type="dcterms:W3CDTF">2016-08-01T14:07:23Z</dcterms:created>
  <dcterms:modified xsi:type="dcterms:W3CDTF">2019-01-24T10:27:11Z</dcterms:modified>
</cp:coreProperties>
</file>