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120" yWindow="600" windowWidth="28515" windowHeight="12105" firstSheet="1" activeTab="1"/>
  </bookViews>
  <sheets>
    <sheet name="Démarche à suivre" sheetId="6" r:id="rId1"/>
    <sheet name="Contexte général" sheetId="5" r:id="rId2"/>
    <sheet name="Etape 1 - Le demandeur " sheetId="1" r:id="rId3"/>
    <sheet name="Etape 2 - L'opération " sheetId="4" r:id="rId4"/>
    <sheet name="Etape 3 - L'objet" sheetId="10" r:id="rId5"/>
    <sheet name="Etape 4 - La déclaration" sheetId="11" r:id="rId6"/>
    <sheet name="Liste de valeurs" sheetId="3" state="hidden" r:id="rId7"/>
    <sheet name="Texte_contexte" sheetId="12" state="hidden" r:id="rId8"/>
    <sheet name="infoSIT" sheetId="8" state="hidden" r:id="rId9"/>
    <sheet name="indicSIT" sheetId="9" state="hidden" r:id="rId10"/>
  </sheets>
  <definedNames>
    <definedName name="ANNEEOPEPPC">'Etape 3 - L''objet'!$B$34</definedName>
    <definedName name="CODFORMULAIRE">infoSIT!$A$2</definedName>
    <definedName name="COFINANCEURS">'Etape 4 - La déclaration'!$C$14</definedName>
    <definedName name="DATEVERSIONFORMULAIRE">infoSIT!$C$2</definedName>
    <definedName name="DDEMANDE">'Etape 4 - La déclaration'!$F$35</definedName>
    <definedName name="DDTRAV">'Etape 3 - L''objet'!$D$27</definedName>
    <definedName name="DESCRIPTIF">'Etape 3 - L''objet'!$A$23</definedName>
    <definedName name="DESCRIPTIF2">'Etape 3 - L''objet'!$A$24</definedName>
    <definedName name="DESIGNATION">'Etape 3 - L''objet'!$A$15</definedName>
    <definedName name="DFTRAV">'Etape 3 - L''objet'!$D$28</definedName>
    <definedName name="EMAILCONTACT">'Etape 1 - Le demandeur '!$B$26</definedName>
    <definedName name="FDCONTACT">'Etape 1 - Le demandeur '!$B$24</definedName>
    <definedName name="FE_INDIC">'Etape 2 - L''opération '!$D$17</definedName>
    <definedName name="GR_INDIC">'Etape 2 - L''opération '!$D$18</definedName>
    <definedName name="IC_INDIC">'Etape 1 - Le demandeur '!$B$46</definedName>
    <definedName name="IG_INDIC">'Etape 1 - Le demandeur '!$B$50</definedName>
    <definedName name="INSEE">'Etape 3 - L''objet'!$E$17</definedName>
    <definedName name="IP_INDIC">'Etape 1 - Le demandeur '!$B$47</definedName>
    <definedName name="LIBCIVILITECONTACT">'Etape 1 - Le demandeur '!$B$22</definedName>
    <definedName name="LOCALISATION">'Etape 3 - L''objet'!$A$17</definedName>
    <definedName name="LV_INDIC">'Etape 2 - L''opération '!$D$16</definedName>
    <definedName name="MTESTIME">'Etape 4 - La déclaration'!$C$17</definedName>
    <definedName name="NOMCONTACT">'Etape 1 - Le demandeur '!$B$23</definedName>
    <definedName name="NOMMO">'Etape 1 - Le demandeur '!$B$13</definedName>
    <definedName name="NOOPEPPC">'Etape 3 - L''objet'!$B$33</definedName>
    <definedName name="NOPAYE">'Etape 1 - Le demandeur '!$B$17</definedName>
    <definedName name="NOPPC">'Etape 3 - L''objet'!$B$32</definedName>
    <definedName name="NSIRET">'Etape 1 - Le demandeur '!$B$14</definedName>
    <definedName name="OBJECTIF_RESULTAT">'Etape 3 - L''objet'!#REF!</definedName>
    <definedName name="OPPORTUNITE">'Etape 3 - L''objet'!$A$19</definedName>
    <definedName name="OPPORTUNITE2">'Etape 3 - L''objet'!$A$21</definedName>
    <definedName name="PPC">'Etape 3 - L''objet'!$E$31</definedName>
    <definedName name="QE_INDIC">'Etape 2 - L''opération '!$D$17</definedName>
    <definedName name="RR_INDIC">'Etape 1 - Le demandeur '!$B$45</definedName>
    <definedName name="TEL1CONTACT">'Etape 1 - Le demandeur '!$B$25</definedName>
    <definedName name="TYPEMONTANT">'Etape 4 - La déclaration'!$E$17</definedName>
    <definedName name="VERSIONEXCEL">'Démarche à suivre'!$E$7</definedName>
    <definedName name="VERSIONFORMULAIRE">infoSIT!$B$2</definedName>
    <definedName name="_xlnm.Print_Area" localSheetId="2">'Etape 1 - Le demandeur '!$A$1:$F$50</definedName>
    <definedName name="_xlnm.Print_Area" localSheetId="3">'Etape 2 - L''opération '!$A$1:$E$21</definedName>
    <definedName name="_xlnm.Print_Area" localSheetId="4">'Etape 3 - L''objet'!$A$1:$E$35</definedName>
    <definedName name="_xlnm.Print_Area" localSheetId="5">'Etape 4 - La déclaration'!$B$1:$G$35</definedName>
  </definedNames>
  <calcPr calcId="145621"/>
</workbook>
</file>

<file path=xl/calcChain.xml><?xml version="1.0" encoding="utf-8"?>
<calcChain xmlns="http://schemas.openxmlformats.org/spreadsheetml/2006/main">
  <c r="B47" i="1" l="1"/>
  <c r="D17" i="4" s="1"/>
  <c r="D18" i="4" s="1"/>
  <c r="B46" i="1"/>
  <c r="B45" i="1"/>
  <c r="D19" i="4" l="1"/>
  <c r="B18" i="11"/>
  <c r="B15" i="11" l="1"/>
  <c r="E7" i="6" l="1"/>
  <c r="B9" i="11" s="1"/>
  <c r="B5" i="9"/>
  <c r="B8" i="9"/>
  <c r="A9" i="1" l="1"/>
  <c r="A9" i="4"/>
  <c r="A9" i="10"/>
  <c r="Q2" i="8"/>
  <c r="AF2" i="8" l="1"/>
  <c r="B34" i="11"/>
  <c r="D16" i="4" l="1"/>
  <c r="A28" i="12" l="1"/>
  <c r="A15" i="12" l="1"/>
  <c r="A7" i="12"/>
  <c r="B7" i="9"/>
  <c r="B4" i="9"/>
  <c r="B2" i="9"/>
  <c r="B3" i="9"/>
  <c r="A24" i="10" l="1"/>
  <c r="P2" i="8" s="1"/>
  <c r="A12" i="12"/>
  <c r="B6" i="9"/>
  <c r="A24" i="12" l="1"/>
  <c r="A27" i="12"/>
  <c r="A5" i="12" l="1"/>
  <c r="A9" i="12"/>
  <c r="A4" i="12"/>
  <c r="A22" i="12" l="1"/>
  <c r="A2" i="12"/>
  <c r="B7" i="11"/>
  <c r="A7" i="10"/>
  <c r="A19" i="10" l="1"/>
  <c r="O2" i="8" s="1"/>
  <c r="A7" i="1" l="1"/>
  <c r="A7" i="5"/>
  <c r="A7" i="6"/>
  <c r="A7" i="4"/>
  <c r="L2" i="8"/>
  <c r="X2" i="8"/>
  <c r="U2" i="8"/>
  <c r="V2" i="8"/>
  <c r="F2" i="8"/>
  <c r="G2" i="8"/>
  <c r="AA2" i="8"/>
  <c r="E2" i="8"/>
  <c r="Z2" i="8"/>
  <c r="D2" i="8"/>
  <c r="I2" i="8"/>
  <c r="R2" i="8"/>
  <c r="M2" i="8"/>
  <c r="Y2" i="8"/>
  <c r="T2" i="8"/>
  <c r="W2" i="8"/>
  <c r="K2" i="8"/>
  <c r="N2" i="8"/>
  <c r="J2" i="8"/>
  <c r="H2" i="8"/>
</calcChain>
</file>

<file path=xl/comments1.xml><?xml version="1.0" encoding="utf-8"?>
<comments xmlns="http://schemas.openxmlformats.org/spreadsheetml/2006/main">
  <authors>
    <author>AEAP</author>
  </authors>
  <commentList>
    <comment ref="A38" authorId="0">
      <text>
        <r>
          <rPr>
            <b/>
            <sz val="9"/>
            <color indexed="81"/>
            <rFont val="Tahoma"/>
            <family val="2"/>
          </rPr>
          <t>AEAP:</t>
        </r>
        <r>
          <rPr>
            <sz val="9"/>
            <color indexed="81"/>
            <rFont val="Tahoma"/>
            <family val="2"/>
          </rPr>
          <t xml:space="preserve">
Volume issu des ouvrages de production du service et introduit dans le réseau de distribution</t>
        </r>
      </text>
    </comment>
    <comment ref="A39" authorId="0">
      <text>
        <r>
          <rPr>
            <b/>
            <sz val="9"/>
            <color indexed="81"/>
            <rFont val="Tahoma"/>
            <family val="2"/>
          </rPr>
          <t>AEAP:</t>
        </r>
        <r>
          <rPr>
            <sz val="9"/>
            <color indexed="81"/>
            <rFont val="Tahoma"/>
            <family val="2"/>
          </rPr>
          <t xml:space="preserve">
Volume d'eau potable livré à un service d'eau extérieur</t>
        </r>
      </text>
    </comment>
    <comment ref="A40" authorId="0">
      <text>
        <r>
          <rPr>
            <b/>
            <sz val="9"/>
            <color indexed="81"/>
            <rFont val="Tahoma"/>
            <family val="2"/>
          </rPr>
          <t>AEAP:</t>
        </r>
        <r>
          <rPr>
            <sz val="9"/>
            <color indexed="81"/>
            <rFont val="Tahoma"/>
            <family val="2"/>
          </rPr>
          <t xml:space="preserve">
Volume d'eau potable en provenance d'un service d'eau extérieur</t>
        </r>
      </text>
    </comment>
    <comment ref="A41" authorId="0">
      <text>
        <r>
          <rPr>
            <b/>
            <sz val="9"/>
            <color indexed="81"/>
            <rFont val="Tahoma"/>
            <family val="2"/>
          </rPr>
          <t>AEAP:</t>
        </r>
        <r>
          <rPr>
            <sz val="9"/>
            <color indexed="81"/>
            <rFont val="Tahoma"/>
            <family val="2"/>
          </rPr>
          <t xml:space="preserve">
Il s'agit de la somme des volumes comptabilisés domestiques et non domestiques. Ce volume résulte des relevés des appareils de comptage des abonnés.</t>
        </r>
      </text>
    </comment>
    <comment ref="A42" authorId="0">
      <text>
        <r>
          <rPr>
            <b/>
            <sz val="9"/>
            <color indexed="81"/>
            <rFont val="Tahoma"/>
            <family val="2"/>
          </rPr>
          <t>AEAP:</t>
        </r>
        <r>
          <rPr>
            <sz val="9"/>
            <color indexed="81"/>
            <rFont val="Tahoma"/>
            <family val="2"/>
          </rPr>
          <t xml:space="preserve">
Volume -estimé- utilisé sans comptage par les usagers connus avec autorisation</t>
        </r>
      </text>
    </comment>
    <comment ref="A43" authorId="0">
      <text>
        <r>
          <rPr>
            <b/>
            <sz val="9"/>
            <color indexed="81"/>
            <rFont val="Tahoma"/>
            <family val="2"/>
          </rPr>
          <t>AEAP:</t>
        </r>
        <r>
          <rPr>
            <sz val="9"/>
            <color indexed="81"/>
            <rFont val="Tahoma"/>
            <family val="2"/>
          </rPr>
          <t xml:space="preserve">
Volume - estimé - utilisé pour l'exploitation du réseau de distribution</t>
        </r>
      </text>
    </comment>
    <comment ref="A50" authorId="0">
      <text>
        <r>
          <rPr>
            <b/>
            <sz val="9"/>
            <color indexed="81"/>
            <rFont val="Tahoma"/>
            <family val="2"/>
          </rPr>
          <t>AEAP:</t>
        </r>
        <r>
          <rPr>
            <sz val="9"/>
            <color indexed="81"/>
            <rFont val="Tahoma"/>
            <family val="2"/>
          </rPr>
          <t xml:space="preserve">
Plus d'information : www.services.eaufrance.fr/docs/indicateurs/P103.2B_fiche.pdf</t>
        </r>
      </text>
    </comment>
  </commentList>
</comments>
</file>

<file path=xl/comments2.xml><?xml version="1.0" encoding="utf-8"?>
<comments xmlns="http://schemas.openxmlformats.org/spreadsheetml/2006/main">
  <authors>
    <author>AEAP</author>
  </authors>
  <commentList>
    <comment ref="B19" authorId="0">
      <text>
        <r>
          <rPr>
            <b/>
            <sz val="9"/>
            <color indexed="81"/>
            <rFont val="Tahoma"/>
            <family val="2"/>
          </rPr>
          <t>AEAP:</t>
        </r>
        <r>
          <rPr>
            <sz val="9"/>
            <color indexed="81"/>
            <rFont val="Tahoma"/>
            <family val="2"/>
          </rPr>
          <t xml:space="preserve">
Facteur qui permet de prendre en compte le type de réseau (urbain/rural). Il est utilisé pour le calcul du montant finançable.</t>
        </r>
      </text>
    </comment>
  </commentList>
</comments>
</file>

<file path=xl/comments3.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gzcacon.def</t>
        </r>
      </text>
    </comment>
    <comment ref="M1" authorId="0">
      <text>
        <r>
          <rPr>
            <b/>
            <sz val="9"/>
            <color indexed="81"/>
            <rFont val="Tahoma"/>
            <family val="2"/>
          </rPr>
          <t>lthery:</t>
        </r>
        <r>
          <rPr>
            <sz val="9"/>
            <color indexed="81"/>
            <rFont val="Tahoma"/>
            <family val="2"/>
          </rPr>
          <t xml:space="preserve">
gzcacon.localisation</t>
        </r>
      </text>
    </comment>
    <comment ref="N1" authorId="0">
      <text>
        <r>
          <rPr>
            <b/>
            <sz val="9"/>
            <color indexed="81"/>
            <rFont val="Tahoma"/>
            <family val="2"/>
          </rPr>
          <t>lthery:</t>
        </r>
        <r>
          <rPr>
            <sz val="9"/>
            <color indexed="81"/>
            <rFont val="Tahoma"/>
            <family val="2"/>
          </rPr>
          <t xml:space="preserve">
gzcacon.numcom</t>
        </r>
      </text>
    </comment>
    <comment ref="O1" authorId="0">
      <text>
        <r>
          <rPr>
            <b/>
            <sz val="9"/>
            <color indexed="81"/>
            <rFont val="Tahoma"/>
            <family val="2"/>
          </rPr>
          <t>lthery:</t>
        </r>
        <r>
          <rPr>
            <sz val="9"/>
            <color indexed="81"/>
            <rFont val="Tahoma"/>
            <family val="2"/>
          </rPr>
          <t xml:space="preserve">
gzcacon.contexte</t>
        </r>
      </text>
    </comment>
    <comment ref="P1" authorId="0">
      <text>
        <r>
          <rPr>
            <b/>
            <sz val="9"/>
            <color indexed="81"/>
            <rFont val="Tahoma"/>
            <family val="2"/>
          </rPr>
          <t>lthery:</t>
        </r>
        <r>
          <rPr>
            <sz val="9"/>
            <color indexed="81"/>
            <rFont val="Tahoma"/>
            <family val="2"/>
          </rPr>
          <t xml:space="preserve">
gzcacon.eleme_caract</t>
        </r>
      </text>
    </comment>
    <comment ref="Q1" authorId="0">
      <text>
        <r>
          <rPr>
            <b/>
            <sz val="9"/>
            <color indexed="81"/>
            <rFont val="Tahoma"/>
            <family val="2"/>
          </rPr>
          <t>lthery:</t>
        </r>
        <r>
          <rPr>
            <sz val="9"/>
            <color indexed="81"/>
            <rFont val="Tahoma"/>
            <family val="2"/>
          </rPr>
          <t xml:space="preserve">
Laisser vide ; art 5 convention</t>
        </r>
      </text>
    </comment>
  </commentList>
</comments>
</file>

<file path=xl/sharedStrings.xml><?xml version="1.0" encoding="utf-8"?>
<sst xmlns="http://schemas.openxmlformats.org/spreadsheetml/2006/main" count="299" uniqueCount="198">
  <si>
    <t>Agence de l’Eau Artois Picardie</t>
  </si>
  <si>
    <t>Direction des Interventions</t>
  </si>
  <si>
    <t xml:space="preserve">200 Rue Marceline </t>
  </si>
  <si>
    <t xml:space="preserve">Centre tertiaire de l’Arsenal - BP 80818 </t>
  </si>
  <si>
    <t>59508 DOUAI Cedex</t>
  </si>
  <si>
    <t>DEMANDE DE PARTICIPATION FINANCIERE</t>
  </si>
  <si>
    <t>Maître d'Ouvrage :</t>
  </si>
  <si>
    <t>Téléphone :</t>
  </si>
  <si>
    <t>Personne chargée de ce dossier :</t>
  </si>
  <si>
    <t>Année d'opération :</t>
  </si>
  <si>
    <t>Mode de gestion :</t>
  </si>
  <si>
    <t>régie</t>
  </si>
  <si>
    <t>affermage</t>
  </si>
  <si>
    <t>concession</t>
  </si>
  <si>
    <t>Téléphone :</t>
  </si>
  <si>
    <t>Nombre de communes</t>
  </si>
  <si>
    <t>Nombre d’habitants desservis</t>
  </si>
  <si>
    <t>Nombre d’abonnés</t>
  </si>
  <si>
    <t>Volume vendu en gros (m3)</t>
  </si>
  <si>
    <t>Le projet porte sur :</t>
  </si>
  <si>
    <t>L'ensemble de la collectivité</t>
  </si>
  <si>
    <t>L'unité de distribution de :</t>
  </si>
  <si>
    <t>3 - OBJET DE LA DEMANDE DE PARTICIPATION FINANCIERE</t>
  </si>
  <si>
    <t>3.1 MÉMOIRE EXPLICATIF</t>
  </si>
  <si>
    <t>oui</t>
  </si>
  <si>
    <t>non</t>
  </si>
  <si>
    <t xml:space="preserve">Fait à : </t>
  </si>
  <si>
    <t>Le mandataire déclare :</t>
  </si>
  <si>
    <t>ne solliciter aucune autre aide publique sur ce projet</t>
  </si>
  <si>
    <t>solliciter une aide publique sur ce projet</t>
  </si>
  <si>
    <t>m3/an</t>
  </si>
  <si>
    <t>Travaux de réparation de fuites et de remplacement de conduites</t>
  </si>
  <si>
    <t>3.2 ETAT D'AVANCEMENT DU PROJET</t>
  </si>
  <si>
    <t>- Volume d’eau économisé après travaux :</t>
  </si>
  <si>
    <t>%</t>
  </si>
  <si>
    <t>- Gain en rendement estimé après travaux :</t>
  </si>
  <si>
    <t>En bleu : champs à renseigner</t>
  </si>
  <si>
    <t>DEMARCHE A SUIVRE POUR BENEFICIER D’UNE PARTICIPATION FINANCIERE DE 
L’AGENCE DE L'EAU</t>
  </si>
  <si>
    <t>Opération N° :</t>
  </si>
  <si>
    <t>Civilité</t>
  </si>
  <si>
    <t>Monsieur</t>
  </si>
  <si>
    <t>Madame</t>
  </si>
  <si>
    <t>Mademoiselle</t>
  </si>
  <si>
    <t>le :</t>
  </si>
  <si>
    <t>Nature</t>
  </si>
  <si>
    <t>Type</t>
  </si>
  <si>
    <t>NATRAV</t>
  </si>
  <si>
    <t>LIGNES</t>
  </si>
  <si>
    <t>NSIRET</t>
  </si>
  <si>
    <t>NOPAYE</t>
  </si>
  <si>
    <t>NOMMO</t>
  </si>
  <si>
    <t>LIBCIVILITECONTACT</t>
  </si>
  <si>
    <t>NOMCONTACT</t>
  </si>
  <si>
    <t>Prénom et nom :</t>
  </si>
  <si>
    <t>E-mail :</t>
  </si>
  <si>
    <t>FDCONTACT</t>
  </si>
  <si>
    <t>TEL1CONTACT</t>
  </si>
  <si>
    <t>DESIGNATION</t>
  </si>
  <si>
    <t>LOCALISATION</t>
  </si>
  <si>
    <t>INSEE</t>
  </si>
  <si>
    <t>OPPORTUNITE</t>
  </si>
  <si>
    <t>DESCRIPTIF</t>
  </si>
  <si>
    <t>OBJECTIF_RESULTAT</t>
  </si>
  <si>
    <t>COFINANCEURS</t>
  </si>
  <si>
    <t>DEROG</t>
  </si>
  <si>
    <t>DDTRAV</t>
  </si>
  <si>
    <t>DFTRAV</t>
  </si>
  <si>
    <t>MTESTIME</t>
  </si>
  <si>
    <t>NOPPC</t>
  </si>
  <si>
    <t>NOOPEPPC</t>
  </si>
  <si>
    <t>ANNEEOPEPPC</t>
  </si>
  <si>
    <t>EMAILCONTACT</t>
  </si>
  <si>
    <t>TYPEOPERATION</t>
  </si>
  <si>
    <t>MODAL_RECEPT</t>
  </si>
  <si>
    <t>TYPEMONTANT</t>
  </si>
  <si>
    <t>DDEMANDE</t>
  </si>
  <si>
    <t>INDPH</t>
  </si>
  <si>
    <t>VALEUR</t>
  </si>
  <si>
    <t>Qualité/Fonction :</t>
  </si>
  <si>
    <t>RR</t>
  </si>
  <si>
    <t>IC</t>
  </si>
  <si>
    <t>Nom du délégataire :</t>
  </si>
  <si>
    <t>N° Interlocuteur :</t>
  </si>
  <si>
    <t>3.1.5 Objectifs et résultats attendus :</t>
  </si>
  <si>
    <t>N° INSEE de la commune représentative de l'opération :</t>
  </si>
  <si>
    <t>3.1.3 Contexte :</t>
  </si>
  <si>
    <t>Civilité :</t>
  </si>
  <si>
    <t>Adresse postale :</t>
  </si>
  <si>
    <t>N° SIRET :</t>
  </si>
  <si>
    <t>Nom :</t>
  </si>
  <si>
    <t>HT</t>
  </si>
  <si>
    <t>TTC</t>
  </si>
  <si>
    <t>EE</t>
  </si>
  <si>
    <t>Réparation de fuites</t>
  </si>
  <si>
    <t>m</t>
  </si>
  <si>
    <t>CODE_FORMULAIRE</t>
  </si>
  <si>
    <t>VERSION</t>
  </si>
  <si>
    <t>DATE_VERSION</t>
  </si>
  <si>
    <t>NB_OCCURENCES_FORMULAIRE</t>
  </si>
  <si>
    <t>Longueur du réseau de distribution (km)</t>
  </si>
  <si>
    <t>OBJET_COURRIER</t>
  </si>
  <si>
    <t>PRIORITEDOSS</t>
  </si>
  <si>
    <t>Volume produit (m3)</t>
  </si>
  <si>
    <t>Volume acheté en gros (m3)</t>
  </si>
  <si>
    <t>Volume consommateurs sans comptage (m3)</t>
  </si>
  <si>
    <t>Volume de service du réseau (m3)</t>
  </si>
  <si>
    <r>
      <t xml:space="preserve">3.1.2 Localisation de l'opération </t>
    </r>
    <r>
      <rPr>
        <sz val="12"/>
        <color theme="1"/>
        <rFont val="Calibri"/>
        <family val="2"/>
        <scheme val="minor"/>
      </rPr>
      <t>(</t>
    </r>
    <r>
      <rPr>
        <i/>
        <sz val="12"/>
        <color theme="1"/>
        <rFont val="Calibri"/>
        <family val="2"/>
        <scheme val="minor"/>
      </rPr>
      <t>Nom de la commune et de la rue, des communes ou du périmètre de l'opération (unité de distribution, collectivité…)</t>
    </r>
    <r>
      <rPr>
        <b/>
        <sz val="12"/>
        <color theme="1"/>
        <rFont val="Calibri"/>
        <family val="2"/>
        <scheme val="minor"/>
      </rPr>
      <t>:</t>
    </r>
  </si>
  <si>
    <r>
      <t xml:space="preserve">2 - TYPE D'OPERATION ET ELEMENTS A JOINDRE 
</t>
    </r>
    <r>
      <rPr>
        <b/>
        <sz val="11"/>
        <color theme="1"/>
        <rFont val="Calibri"/>
        <family val="2"/>
        <scheme val="minor"/>
      </rPr>
      <t>POUR BENEFICIER D’UNE PARTICIPATION FINANCIERE DE L’AGENCE DE L'EAU</t>
    </r>
  </si>
  <si>
    <t>1.1 - RENSEIGNEMENTS ADMINISTRATIFS</t>
  </si>
  <si>
    <t>1.2 - RENSEIGNEMENTS TECHNIQUES CONCERNANT LE MAITRE D'OUVRAGE</t>
  </si>
  <si>
    <t>4 -DECLARATION</t>
  </si>
  <si>
    <t>Valeurs</t>
  </si>
  <si>
    <t xml:space="preserve">Le rendement des réseaux d'eau potable de </t>
  </si>
  <si>
    <t>)</t>
  </si>
  <si>
    <t xml:space="preserve"> (</t>
  </si>
  <si>
    <t xml:space="preserve">% en </t>
  </si>
  <si>
    <t xml:space="preserve"> est </t>
  </si>
  <si>
    <t xml:space="preserve"> au rendement cible réglementaire</t>
  </si>
  <si>
    <t>%).</t>
  </si>
  <si>
    <t xml:space="preserve"> Cette opération de remplacement de réseaux fuyards s'inscrit dans un plan d'actions global d'amélioration du rendement mené par la collectivité.</t>
  </si>
  <si>
    <t>.</t>
  </si>
  <si>
    <t xml:space="preserve">  Le gain en rendement prévisionnel après travaux est de </t>
  </si>
  <si>
    <t xml:space="preserve"> m3/an.</t>
  </si>
  <si>
    <t>auprès de (préciser les organismes et montants)</t>
  </si>
  <si>
    <t>Dans le cas où la collectivité possède plusieurs unités de distribution et que l'opération concerne spécifiquement l'une d'entre elle, les indicateurs ci-dessous sont à renseigner pour cette unité de distribution.</t>
  </si>
  <si>
    <t xml:space="preserve">- La délibération approuvant l’opération,
- Le détail estimatif ou le devis détaillé,
- Le plan de financement ainsi que l’impact de l’opération sur le prix de  l’eau,
</t>
  </si>
  <si>
    <t>L’Agence se réserve le droit de demander tout renseignement complémentaire nécessaire à l'instruction de la demande de participation financière.</t>
  </si>
  <si>
    <t>Pièces à fournir pour toute demande d'aide financière :</t>
  </si>
  <si>
    <t>Indicateur à compléter :</t>
  </si>
  <si>
    <t>- Facteur de pondération :</t>
  </si>
  <si>
    <r>
      <t xml:space="preserve">3.1.3 Contexte </t>
    </r>
    <r>
      <rPr>
        <i/>
        <sz val="12"/>
        <color theme="1"/>
        <rFont val="Calibri"/>
        <family val="2"/>
        <scheme val="minor"/>
      </rPr>
      <t>(le contexte ci-dessous est proposé par défaut):</t>
    </r>
  </si>
  <si>
    <t>IG</t>
  </si>
  <si>
    <t xml:space="preserve">       Si besoin, ce contexte peut être complété ci-dessous :</t>
  </si>
  <si>
    <r>
      <t>Indice linéaire de consommation (m</t>
    </r>
    <r>
      <rPr>
        <vertAlign val="superscript"/>
        <sz val="11"/>
        <color theme="0" tint="-0.499984740745262"/>
        <rFont val="Calibri"/>
        <family val="2"/>
      </rPr>
      <t>3</t>
    </r>
    <r>
      <rPr>
        <sz val="11"/>
        <color theme="0" tint="-0.499984740745262"/>
        <rFont val="Calibri"/>
        <family val="2"/>
      </rPr>
      <t>/km/j)</t>
    </r>
  </si>
  <si>
    <t>Pour l’année (dernière année connue) :</t>
  </si>
  <si>
    <t xml:space="preserve">Le volume prévisionnel d'eau économisé après travaux est de </t>
  </si>
  <si>
    <t>F_DPF_AEAP_FUITE</t>
  </si>
  <si>
    <t>1.0</t>
  </si>
  <si>
    <t>Avoir pouvoir pour représenter le demandeur dans le cadre de la présent formalité ;</t>
  </si>
  <si>
    <t>N'avoir pas sollicité pour le même projet, une aide autre que celles indiquées sur le présent formulaire de demande d'aide</t>
  </si>
  <si>
    <t>Avoir pris connaissance des points de contrôle</t>
  </si>
  <si>
    <t>L’exactitude des renseignements fournis dans le présent formulaire et les pièces jointes</t>
  </si>
  <si>
    <t>Etre à jour de mes obligations fiscales</t>
  </si>
  <si>
    <t>Etre à jour de mes obligations sociales</t>
  </si>
  <si>
    <t>Que je n’ai pas commencé l’exécution de ce projet avant le dépôt du présent formulaire de demande d’aide</t>
  </si>
  <si>
    <t xml:space="preserve">- m'engage à : </t>
  </si>
  <si>
    <t>Réaliser le projet présenté ;</t>
  </si>
  <si>
    <t>Informer le(s) financeurs de toute modification des informations fournies dans le présent formulaire et les pièces jointes (territoire concerné, durée du projet, actions engagées …)</t>
  </si>
  <si>
    <t>Faire état de l’avancement du projet, notamment par la réalisation d’un bilan annuel, de réunions …</t>
  </si>
  <si>
    <t>- certifie :</t>
  </si>
  <si>
    <t xml:space="preserve">Je soussigné (nom et prénom du représentant légal) : </t>
  </si>
  <si>
    <t>Accepte que l'Agence de l'Eau Artois-Picardie adapte, modifie et complète les informations de ce formulaire en fonction des besoins de l'instruction de la demande</t>
  </si>
  <si>
    <r>
      <t xml:space="preserve">Prix du service de l’eau potable hors assainissement </t>
    </r>
    <r>
      <rPr>
        <b/>
        <sz val="11"/>
        <color theme="1"/>
        <rFont val="Calibri"/>
        <family val="2"/>
      </rPr>
      <t>au m3</t>
    </r>
    <r>
      <rPr>
        <sz val="11"/>
        <color theme="1"/>
        <rFont val="Calibri"/>
        <family val="2"/>
      </rPr>
      <t xml:space="preserve"> pour 120 m3 (hors taxes et redevances, incluant la part fixe)</t>
    </r>
    <r>
      <rPr>
        <b/>
        <sz val="11"/>
        <color theme="1"/>
        <rFont val="Calibri"/>
        <family val="2"/>
      </rPr>
      <t>*</t>
    </r>
  </si>
  <si>
    <r>
      <t xml:space="preserve">3.1.4 Descriptif technique de l'opération : (éléments caractéristiques)
</t>
    </r>
    <r>
      <rPr>
        <sz val="12"/>
        <color theme="1"/>
        <rFont val="Calibri"/>
        <family val="2"/>
        <scheme val="minor"/>
      </rPr>
      <t>P</t>
    </r>
    <r>
      <rPr>
        <i/>
        <sz val="12"/>
        <color theme="1"/>
        <rFont val="Calibri"/>
        <family val="2"/>
        <scheme val="minor"/>
      </rPr>
      <t>réciser les linéaires, les matériaux, les diamètres OU le type de réparation de fuites, les quantités…
Si l'opération comprend également une intervention sur les branchements, préciser le nombre de branchements et le linéaire associé.</t>
    </r>
  </si>
  <si>
    <t>Date prévue pour la mise en service des équipements ou le rendu de l’étude (date de fin) :</t>
  </si>
  <si>
    <t>3.3 REFERENCE AU PROGRAMME CONCERTE pour l'EAU (PCE)</t>
  </si>
  <si>
    <r>
      <t xml:space="preserve">Afin de nous permettre d'instruire votre demande, vous voudrez bien joindre au dossier type ci-joint complété :
- La délibération approuvant l’opération,
- Le détail estimatif ou le devis détaillé,
- Le plan de financement ainsi que l’impact de l’opération sur le prix de  l’eau,
- Les résultats attendus en matière d’amélioration de rendement du réseau et de réduction des pertes,
- Le diagnostic ou plan d’actions reprenant la démarche de hiérarchisation et de priorisation des travaux de renouvellement (recensement des fuites, casses de conduites, matériaux sensibles …),
- Un plan de localisation des travaux à l’échelle 1/25 000ème,
- Un plan d'éxecution précisant la nature des canalisations et des branchements (diamètres, matériaux...)
</t>
    </r>
    <r>
      <rPr>
        <i/>
        <sz val="11"/>
        <color theme="1"/>
        <rFont val="Calibri"/>
        <family val="2"/>
        <scheme val="minor"/>
      </rPr>
      <t>L’Agence se réserve le droit de demander tout renseignement complémentaire nécessaire à l'instruction de la demande de participation financière.</t>
    </r>
  </si>
  <si>
    <t>* Les indicateurs doivent aussi être remplis dans SISPEA</t>
  </si>
  <si>
    <t>Indice de connaissance patrimonial [P103.2]*</t>
  </si>
  <si>
    <t>L'opération est inscrite dans un Programme Concerté pour l'Eau (PCE) avec l’Agence de l'Eau Artois-Picardie :</t>
  </si>
  <si>
    <t>PCE N° :</t>
  </si>
  <si>
    <t>FUITES</t>
  </si>
  <si>
    <r>
      <t xml:space="preserve">- Vous devez déposer auprès de l’Agence de l’Eau un dossier de demande de participation financière complet </t>
    </r>
    <r>
      <rPr>
        <u/>
        <sz val="11"/>
        <color theme="1"/>
        <rFont val="Calibri"/>
        <family val="2"/>
        <scheme val="minor"/>
      </rPr>
      <t xml:space="preserve">avant toute commande pour les travaux ou toute consultation pour les études,
</t>
    </r>
    <r>
      <rPr>
        <sz val="11"/>
        <color theme="1"/>
        <rFont val="Calibri"/>
        <family val="2"/>
        <scheme val="minor"/>
      </rPr>
      <t xml:space="preserve">
- L’instruction sera possible à la condition que vous établissiez et joigniez tous les documents nécessaires :
               o le fichier Excel complété (étapes 1 à 4),
               o les pièces complémentaires demandées,
- Si vous jugez certaines informations confidentielles, celles-ci devront être expressément mentionnées et ne seront pas communiquées à l'extérieur de l'Agence de l'Eau sans votre autorisation,
</t>
    </r>
    <r>
      <rPr>
        <sz val="11"/>
        <color theme="1"/>
        <rFont val="Calibri"/>
        <family val="2"/>
        <scheme val="minor"/>
      </rPr>
      <t xml:space="preserve">
- N’hésitez pas à contacter votre correspondant :
               o Mission littoral au 03.21.30.95.75,
               o Mission Mer du Nord au 03.27.99.90.76,
               o Mission Picardie au 03.22.91.94.88,
Nous vous informerons à l’issue de l’instruction de la suite donnée à votre demande. </t>
    </r>
  </si>
  <si>
    <t>N'avoir pas sollicité pour le même projet, une aide autre que celle(s) indiquée(s) sur le présent formulaire de demande d'aide</t>
  </si>
  <si>
    <t>Avoir pouvoir pour représenter le demandeur dans le cadre du présent formulaire ;</t>
  </si>
  <si>
    <t>Faire état de l’avancement du projet,</t>
  </si>
  <si>
    <t>Informer le(s) financeurs de toute modification des informations fournies dans ce document et les pièces jointes,</t>
  </si>
  <si>
    <t>Origine des données</t>
  </si>
  <si>
    <t>SISPEA</t>
  </si>
  <si>
    <t>Etude diagnostique</t>
  </si>
  <si>
    <t>Campagne de mesure</t>
  </si>
  <si>
    <t>montant de travaux de :</t>
  </si>
  <si>
    <t>Taux moyen de renouvellement des réseaux d'eau potable(%) [P107.2]*</t>
  </si>
  <si>
    <t>Indice d'avancement de la protection de la ressource en eau (%) [P108.3]*</t>
  </si>
  <si>
    <t>Origine des données:</t>
  </si>
  <si>
    <t xml:space="preserve">La participation financière de l'Agence de l'Eau Artois Picardie pour la réalisation de l’opération décrite en objet d'un </t>
  </si>
  <si>
    <r>
      <t xml:space="preserve">3.1.1 Désignation de l'opération  </t>
    </r>
    <r>
      <rPr>
        <sz val="12"/>
        <color theme="1"/>
        <rFont val="Calibri"/>
        <family val="2"/>
        <scheme val="minor"/>
      </rPr>
      <t xml:space="preserve">(Exemple: </t>
    </r>
    <r>
      <rPr>
        <i/>
        <sz val="12"/>
        <color theme="1"/>
        <rFont val="Calibri"/>
        <family val="2"/>
        <scheme val="minor"/>
      </rPr>
      <t>Travaux de remplacement de conduites)</t>
    </r>
    <r>
      <rPr>
        <sz val="12"/>
        <color theme="1"/>
        <rFont val="Calibri"/>
        <family val="2"/>
        <scheme val="minor"/>
      </rPr>
      <t xml:space="preserve"> </t>
    </r>
    <r>
      <rPr>
        <b/>
        <sz val="12"/>
        <color theme="1"/>
        <rFont val="Calibri"/>
        <family val="2"/>
        <scheme val="minor"/>
      </rPr>
      <t>:</t>
    </r>
  </si>
  <si>
    <r>
      <t>La demande de participation financière doit être dûment complétée (</t>
    </r>
    <r>
      <rPr>
        <b/>
        <u/>
        <sz val="11"/>
        <color theme="1"/>
        <rFont val="Calibri"/>
        <family val="2"/>
        <scheme val="minor"/>
      </rPr>
      <t>en veillant à utiliser le logiciel</t>
    </r>
    <r>
      <rPr>
        <b/>
        <u/>
        <sz val="14"/>
        <color theme="1"/>
        <rFont val="Calibri"/>
        <family val="2"/>
        <scheme val="minor"/>
      </rPr>
      <t xml:space="preserve"> Excel version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r>
      <rPr>
        <sz val="11"/>
        <color theme="1"/>
        <rFont val="Calibri"/>
        <family val="2"/>
        <scheme val="minor"/>
      </rPr>
      <t xml:space="preserve">
</t>
    </r>
    <r>
      <rPr>
        <sz val="11"/>
        <color rgb="FFFF0000"/>
        <rFont val="Calibri"/>
        <family val="2"/>
        <scheme val="minor"/>
      </rPr>
      <t>La date limite de dépôt des demandes est le 31 Mai de l'année courante, au delà, tout dossier sera considéré comme optionnel</t>
    </r>
  </si>
  <si>
    <t>Volume comptabilisé (m3)</t>
  </si>
  <si>
    <t xml:space="preserve">Rendement du réseau de distribution (%) [P104.3] </t>
  </si>
  <si>
    <r>
      <t>Indice linéaire de perte (m</t>
    </r>
    <r>
      <rPr>
        <vertAlign val="superscript"/>
        <sz val="11"/>
        <color theme="0" tint="-0.499984740745262"/>
        <rFont val="Calibri"/>
        <family val="2"/>
      </rPr>
      <t>3</t>
    </r>
    <r>
      <rPr>
        <sz val="11"/>
        <color theme="0" tint="-0.499984740745262"/>
        <rFont val="Calibri"/>
        <family val="2"/>
      </rPr>
      <t>/km/j)</t>
    </r>
  </si>
  <si>
    <t>Ou pour la période du:</t>
  </si>
  <si>
    <t>Au:</t>
  </si>
  <si>
    <t xml:space="preserve">Dans le cas de données provenant d'un campagne de mesure, merci de joindre au dossier une note de calcul expliquant la méthode utilisée pour l'obtention des valeurs ci-dessus (explication du mode d'estimation des pertes , indication des périodes de mesure et des méthodes de reconstitution) </t>
  </si>
  <si>
    <t xml:space="preserve">- Les résultats attendus en matière d’amélioration de rendement du réseau et de réduction des pertes
- Le diagnostic ou plan d’actions reprenant la démarche de hiérarchisation et de priorisation des travaux de renouvellement 
(recensement des fuites, casses de conduites, matériaux sensibles …)
- Un plan de localisation des travaux à l’échelle 1/25 000ème
- Un plan d'éxecution précisant la nature des canalisations et des branchements (diamètres, matériaux...)
- Une note de calcul dans le cas de données fournies dans l'étape 1 par campagne de mesure.
</t>
  </si>
  <si>
    <t>Longueur de conduite principale concernée:</t>
  </si>
  <si>
    <t>- Longueur totale de conduite concernée :</t>
  </si>
  <si>
    <t xml:space="preserve">CONTEXTE GENERAL DES OPERATIONS </t>
  </si>
  <si>
    <r>
      <t xml:space="preserve">
Dans le cadre de son 11</t>
    </r>
    <r>
      <rPr>
        <sz val="11"/>
        <color theme="1"/>
        <rFont val="Calibri"/>
        <family val="2"/>
      </rPr>
      <t>ᵉ</t>
    </r>
    <r>
      <rPr>
        <sz val="11"/>
        <color theme="1"/>
        <rFont val="Calibri"/>
        <family val="2"/>
        <scheme val="minor"/>
      </rPr>
      <t xml:space="preserve"> Programme Pluriannuel d'Intervention 2019-2024,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t>
    </r>
    <r>
      <rPr>
        <sz val="11"/>
        <rFont val="Calibri"/>
        <family val="2"/>
        <scheme val="minor"/>
      </rPr>
      <t>atteindre un bon état des eaux en 2021</t>
    </r>
    <r>
      <rPr>
        <sz val="11"/>
        <color theme="1"/>
        <rFont val="Calibri"/>
        <family val="2"/>
        <scheme val="minor"/>
      </rPr>
      <t xml:space="preserve">,
• réduire progressivement les rejets, émissions ou pertes pour les substances prioritaires,
• et supprimer les rejets d’ici à 2021 des substances prioritaires dangereuses.
Les participations financières sont prévues par la délibération N° 18-A-047 du Conseil d’Administration du 05 octobre 2018 – « Protection de la ressource en eau et alimentation en eau potable »
Toutes les délibérations sont consultables sur le site de l’Agence de l’eau à l’adresse suivante :
</t>
    </r>
    <r>
      <rPr>
        <sz val="11"/>
        <color rgb="FFFF0000"/>
        <rFont val="Calibri"/>
        <family val="2"/>
        <scheme val="minor"/>
      </rPr>
      <t xml:space="preserve"> </t>
    </r>
    <r>
      <rPr>
        <b/>
        <sz val="11"/>
        <color rgb="FF0070C0"/>
        <rFont val="Calibri"/>
        <family val="2"/>
        <scheme val="minor"/>
      </rPr>
      <t>http://www.eau-artois-picardie.fr/</t>
    </r>
    <r>
      <rPr>
        <sz val="11"/>
        <color theme="1"/>
        <rFont val="Calibri"/>
        <family val="2"/>
        <scheme val="minor"/>
      </rPr>
      <t xml:space="preserve">
</t>
    </r>
  </si>
  <si>
    <t>N</t>
  </si>
  <si>
    <t>Date prévue ou effective de l’ordre de service ou     
de passation des premières commandes (date de démarrage) :</t>
  </si>
  <si>
    <t>déclare :</t>
  </si>
  <si>
    <t>IP</t>
  </si>
  <si>
    <t>GR</t>
  </si>
  <si>
    <t>FE</t>
  </si>
  <si>
    <t>LV</t>
  </si>
  <si>
    <t>Longueur de branchements remplacés :</t>
  </si>
  <si>
    <t>1252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</si>
</sst>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quot; m3&quot;"/>
    <numFmt numFmtId="165" formatCode="##,##0.0&quot; km&quot;"/>
    <numFmt numFmtId="166" formatCode="##,##0.0&quot; m3/km/j&quot;"/>
    <numFmt numFmtId="167" formatCode="##,##0.0&quot; %&quot;"/>
    <numFmt numFmtId="168" formatCode="#,##0.00\ &quot;€&quot;"/>
    <numFmt numFmtId="169" formatCode="##,##0.00&quot; €/m3&quot;"/>
    <numFmt numFmtId="170" formatCode="##,##0.00&quot; %&quot;"/>
    <numFmt numFmtId="171" formatCode="##,##0.00&quot; m3/km/j&quot;"/>
    <numFmt numFmtId="172" formatCode="#,##0.0"/>
  </numFmts>
  <fonts count="41" x14ac:knownFonts="1">
    <font>
      <sz val="11"/>
      <color theme="1"/>
      <name val="Calibri"/>
      <family val="2"/>
      <scheme val="minor"/>
    </font>
    <font>
      <sz val="11"/>
      <color theme="0"/>
      <name val="Calibri"/>
      <family val="2"/>
      <scheme val="minor"/>
    </font>
    <font>
      <b/>
      <sz val="12"/>
      <color theme="1"/>
      <name val="Calibri"/>
      <family val="2"/>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0"/>
      <name val="Calibri"/>
      <family val="2"/>
      <scheme val="minor"/>
    </font>
    <font>
      <sz val="11"/>
      <color theme="1"/>
      <name val="Calibri"/>
      <family val="2"/>
    </font>
    <font>
      <b/>
      <sz val="11"/>
      <color theme="1"/>
      <name val="Calibri"/>
      <family val="2"/>
    </font>
    <font>
      <b/>
      <sz val="11"/>
      <color theme="1"/>
      <name val="Calibri"/>
      <family val="2"/>
      <scheme val="minor"/>
    </font>
    <font>
      <i/>
      <sz val="12"/>
      <color rgb="FFFF0000"/>
      <name val="Calibri"/>
      <family val="2"/>
      <scheme val="minor"/>
    </font>
    <font>
      <sz val="12"/>
      <color theme="1"/>
      <name val="Calibri"/>
      <family val="2"/>
    </font>
    <font>
      <i/>
      <sz val="11"/>
      <color theme="1"/>
      <name val="Calibri"/>
      <family val="2"/>
      <scheme val="minor"/>
    </font>
    <font>
      <sz val="11"/>
      <name val="Calibri"/>
      <family val="2"/>
      <scheme val="minor"/>
    </font>
    <font>
      <u/>
      <sz val="11"/>
      <color theme="10"/>
      <name val="Calibri"/>
      <family val="2"/>
      <scheme val="minor"/>
    </font>
    <font>
      <sz val="10"/>
      <color theme="1"/>
      <name val="Segoe UI"/>
      <family val="2"/>
    </font>
    <font>
      <i/>
      <sz val="12"/>
      <color theme="1"/>
      <name val="Calibri"/>
      <family val="2"/>
      <scheme val="minor"/>
    </font>
    <font>
      <u/>
      <sz val="11"/>
      <color theme="1"/>
      <name val="Calibri"/>
      <family val="2"/>
      <scheme val="minor"/>
    </font>
    <font>
      <sz val="9"/>
      <color indexed="81"/>
      <name val="Tahoma"/>
      <family val="2"/>
    </font>
    <font>
      <b/>
      <sz val="9"/>
      <color indexed="81"/>
      <name val="Tahoma"/>
      <family val="2"/>
    </font>
    <font>
      <sz val="12"/>
      <color theme="0" tint="-0.499984740745262"/>
      <name val="Calibri"/>
      <family val="2"/>
      <scheme val="minor"/>
    </font>
    <font>
      <sz val="11"/>
      <color theme="0" tint="-0.499984740745262"/>
      <name val="Calibri"/>
      <family val="2"/>
      <scheme val="minor"/>
    </font>
    <font>
      <sz val="11"/>
      <color theme="0" tint="-0.499984740745262"/>
      <name val="Calibri"/>
      <family val="2"/>
    </font>
    <font>
      <vertAlign val="superscript"/>
      <sz val="11"/>
      <color theme="0" tint="-0.499984740745262"/>
      <name val="Calibri"/>
      <family val="2"/>
    </font>
    <font>
      <b/>
      <u/>
      <sz val="11"/>
      <color theme="1"/>
      <name val="Calibri"/>
      <family val="2"/>
      <scheme val="minor"/>
    </font>
    <font>
      <b/>
      <u/>
      <sz val="14"/>
      <color theme="1"/>
      <name val="Calibri"/>
      <family val="2"/>
      <scheme val="minor"/>
    </font>
    <font>
      <sz val="11"/>
      <color rgb="FFFF0000"/>
      <name val="Calibri"/>
      <family val="2"/>
      <scheme val="minor"/>
    </font>
    <font>
      <i/>
      <sz val="11"/>
      <color rgb="FFFF0000"/>
      <name val="Calibri"/>
      <family val="2"/>
      <scheme val="minor"/>
    </font>
    <font>
      <sz val="11"/>
      <name val="Calibri"/>
      <family val="2"/>
    </font>
    <font>
      <b/>
      <sz val="11"/>
      <color rgb="FFFF0000"/>
      <name val="Calibri"/>
      <family val="2"/>
      <scheme val="minor"/>
    </font>
    <font>
      <b/>
      <sz val="14"/>
      <color rgb="FFFF0000"/>
      <name val="Calibri"/>
      <family val="2"/>
      <scheme val="minor"/>
    </font>
    <font>
      <b/>
      <sz val="11"/>
      <color theme="0"/>
      <name val="Calibri"/>
      <family val="2"/>
    </font>
    <font>
      <sz val="11"/>
      <color theme="0"/>
      <name val="Calibri"/>
      <family val="2"/>
    </font>
    <font>
      <b/>
      <sz val="11"/>
      <color rgb="FF0070C0"/>
      <name val="Calibri"/>
      <family val="2"/>
      <scheme val="minor"/>
    </font>
    <font>
      <sz val="11"/>
      <color theme="1" tint="4.9989318521683403E-2"/>
      <name val="Calibri"/>
      <family val="2"/>
      <scheme val="minor"/>
    </font>
    <font>
      <sz val="10"/>
      <color theme="1"/>
      <name val="Calibri"/>
      <family val="2"/>
      <scheme val="minor"/>
    </font>
    <font>
      <sz val="11"/>
      <color theme="0" tint="-0.249977111117893"/>
      <name val="Calibri"/>
      <family val="2"/>
      <scheme val="minor"/>
    </font>
    <font>
      <i/>
      <sz val="16"/>
      <color rgb="FFFF0000"/>
      <name val="Calibri"/>
      <family val="2"/>
      <scheme val="minor"/>
    </font>
    <font>
      <b/>
      <i/>
      <sz val="14"/>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auto="1"/>
      </right>
      <top style="thin">
        <color auto="1"/>
      </top>
      <bottom style="dotted">
        <color auto="1"/>
      </bottom>
      <diagonal/>
    </border>
    <border>
      <left style="thin">
        <color auto="1"/>
      </left>
      <right style="thin">
        <color auto="1"/>
      </right>
      <top/>
      <bottom style="thin">
        <color auto="1"/>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style="medium">
        <color indexed="64"/>
      </left>
      <right/>
      <top/>
      <bottom/>
      <diagonal/>
    </border>
    <border>
      <left style="thin">
        <color auto="1"/>
      </left>
      <right/>
      <top/>
      <bottom style="medium">
        <color auto="1"/>
      </bottom>
      <diagonal/>
    </border>
  </borders>
  <cellStyleXfs count="2">
    <xf numFmtId="0" fontId="0" fillId="0" borderId="0"/>
    <xf numFmtId="0" fontId="16" fillId="0" borderId="0" applyNumberFormat="0" applyFill="0" applyBorder="0" applyAlignment="0" applyProtection="0"/>
  </cellStyleXfs>
  <cellXfs count="339">
    <xf numFmtId="0" fontId="0" fillId="0" borderId="0" xfId="0"/>
    <xf numFmtId="0" fontId="0" fillId="0" borderId="0" xfId="0"/>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0" xfId="0" applyBorder="1" applyProtection="1"/>
    <xf numFmtId="0" fontId="2" fillId="0" borderId="4" xfId="0" applyFont="1" applyBorder="1" applyAlignment="1" applyProtection="1">
      <alignment vertical="center"/>
    </xf>
    <xf numFmtId="0" fontId="0" fillId="0" borderId="5" xfId="0" applyBorder="1" applyAlignment="1" applyProtection="1">
      <alignment vertical="center"/>
    </xf>
    <xf numFmtId="0" fontId="0" fillId="0" borderId="7" xfId="0" applyFont="1" applyBorder="1" applyAlignment="1" applyProtection="1">
      <alignment horizontal="right" vertical="center"/>
    </xf>
    <xf numFmtId="0" fontId="0" fillId="0" borderId="9" xfId="0" applyFont="1" applyBorder="1" applyAlignment="1" applyProtection="1">
      <alignment horizontal="right" vertical="center"/>
    </xf>
    <xf numFmtId="0" fontId="0" fillId="0" borderId="11" xfId="0" applyBorder="1" applyProtection="1"/>
    <xf numFmtId="0" fontId="4" fillId="0" borderId="0" xfId="0" applyFont="1" applyBorder="1" applyProtection="1"/>
    <xf numFmtId="0" fontId="3" fillId="0" borderId="0" xfId="0" applyFont="1" applyBorder="1" applyProtection="1"/>
    <xf numFmtId="0" fontId="7" fillId="0" borderId="0" xfId="0" applyFont="1" applyFill="1" applyBorder="1" applyAlignment="1" applyProtection="1">
      <alignment horizontal="center"/>
    </xf>
    <xf numFmtId="0" fontId="12" fillId="0" borderId="3" xfId="0" applyFont="1" applyBorder="1" applyAlignment="1" applyProtection="1">
      <alignment vertical="center"/>
    </xf>
    <xf numFmtId="0" fontId="4" fillId="0" borderId="10" xfId="0" applyFont="1" applyBorder="1" applyProtection="1"/>
    <xf numFmtId="0" fontId="3" fillId="0" borderId="10" xfId="0" applyFont="1" applyBorder="1" applyProtection="1"/>
    <xf numFmtId="0" fontId="8" fillId="0" borderId="7" xfId="0" applyFont="1" applyBorder="1" applyAlignment="1" applyProtection="1">
      <alignment horizontal="right"/>
    </xf>
    <xf numFmtId="0" fontId="8" fillId="0" borderId="9" xfId="0" applyFont="1" applyBorder="1" applyAlignment="1" applyProtection="1">
      <alignment horizontal="right"/>
    </xf>
    <xf numFmtId="0" fontId="0" fillId="0" borderId="0" xfId="0" applyBorder="1"/>
    <xf numFmtId="0" fontId="0" fillId="0" borderId="0" xfId="0" applyBorder="1" applyAlignment="1" applyProtection="1">
      <alignment vertical="top"/>
    </xf>
    <xf numFmtId="0" fontId="0" fillId="0" borderId="7" xfId="0" applyBorder="1" applyProtection="1"/>
    <xf numFmtId="0" fontId="11" fillId="0" borderId="7" xfId="0" applyFont="1" applyBorder="1" applyAlignment="1" applyProtection="1">
      <alignment horizontal="right" vertical="center"/>
    </xf>
    <xf numFmtId="0" fontId="0" fillId="0" borderId="8" xfId="0" applyBorder="1" applyAlignment="1" applyProtection="1">
      <alignment vertical="top"/>
    </xf>
    <xf numFmtId="0" fontId="1" fillId="0" borderId="7" xfId="0" applyFont="1" applyBorder="1" applyAlignment="1" applyProtection="1">
      <alignment horizontal="right"/>
    </xf>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7" fillId="0" borderId="0" xfId="0" applyFont="1" applyFill="1" applyBorder="1" applyAlignment="1" applyProtection="1">
      <alignment horizontal="center" vertical="center" wrapText="1"/>
    </xf>
    <xf numFmtId="0" fontId="0" fillId="0" borderId="6" xfId="0" applyBorder="1" applyAlignment="1" applyProtection="1">
      <alignment vertical="top"/>
    </xf>
    <xf numFmtId="0" fontId="0" fillId="0" borderId="7" xfId="0" applyBorder="1"/>
    <xf numFmtId="14" fontId="0" fillId="0" borderId="0" xfId="0" applyNumberFormat="1"/>
    <xf numFmtId="49" fontId="0" fillId="0" borderId="0" xfId="0" applyNumberFormat="1" applyFont="1" applyBorder="1" applyAlignment="1">
      <alignment horizontal="left"/>
    </xf>
    <xf numFmtId="0" fontId="0" fillId="0" borderId="0" xfId="0" applyBorder="1" applyAlignment="1" applyProtection="1">
      <alignment vertical="center"/>
    </xf>
    <xf numFmtId="0" fontId="13" fillId="0" borderId="7" xfId="0" applyFont="1" applyBorder="1" applyAlignment="1" applyProtection="1">
      <alignment horizontal="right" vertical="center"/>
    </xf>
    <xf numFmtId="0" fontId="0" fillId="2" borderId="0" xfId="0" applyFill="1"/>
    <xf numFmtId="49" fontId="9" fillId="2" borderId="0" xfId="0" applyNumberFormat="1" applyFont="1" applyFill="1" applyBorder="1" applyAlignment="1">
      <alignment vertical="center" wrapText="1"/>
    </xf>
    <xf numFmtId="49" fontId="0" fillId="2" borderId="0" xfId="0" applyNumberFormat="1" applyFill="1"/>
    <xf numFmtId="49" fontId="9" fillId="0" borderId="0" xfId="0" applyNumberFormat="1" applyFont="1" applyFill="1" applyBorder="1" applyAlignment="1">
      <alignment vertical="center" wrapText="1"/>
    </xf>
    <xf numFmtId="49" fontId="0" fillId="0" borderId="0" xfId="0" applyNumberFormat="1"/>
    <xf numFmtId="0" fontId="0" fillId="5" borderId="0" xfId="0" applyFill="1"/>
    <xf numFmtId="0" fontId="0" fillId="5" borderId="7" xfId="0" applyFont="1" applyFill="1" applyBorder="1" applyAlignment="1" applyProtection="1">
      <alignment horizontal="right" vertical="center"/>
    </xf>
    <xf numFmtId="0" fontId="0" fillId="5" borderId="0" xfId="0" applyFill="1" applyAlignment="1">
      <alignment horizontal="right"/>
    </xf>
    <xf numFmtId="0" fontId="0" fillId="5" borderId="7" xfId="0" applyFill="1" applyBorder="1" applyAlignment="1" applyProtection="1">
      <alignment horizontal="right" vertical="center"/>
    </xf>
    <xf numFmtId="49" fontId="0" fillId="5" borderId="0" xfId="0" applyNumberFormat="1" applyFill="1"/>
    <xf numFmtId="49" fontId="0" fillId="0" borderId="0" xfId="0" applyNumberFormat="1" applyFill="1"/>
    <xf numFmtId="0" fontId="0" fillId="0" borderId="0" xfId="0" applyFill="1"/>
    <xf numFmtId="0" fontId="9" fillId="0" borderId="0" xfId="0" applyFont="1" applyFill="1" applyBorder="1" applyAlignment="1">
      <alignment vertical="center" wrapText="1"/>
    </xf>
    <xf numFmtId="0" fontId="0" fillId="0" borderId="0" xfId="0" applyAlignment="1">
      <alignment horizontal="center"/>
    </xf>
    <xf numFmtId="49" fontId="3" fillId="0" borderId="0" xfId="0" applyNumberFormat="1" applyFont="1" applyFill="1" applyBorder="1" applyAlignment="1" applyProtection="1">
      <alignment horizontal="left" vertical="top"/>
      <protection locked="0"/>
    </xf>
    <xf numFmtId="0" fontId="0" fillId="0" borderId="5" xfId="0" applyBorder="1" applyAlignment="1" applyProtection="1">
      <alignment vertical="top"/>
    </xf>
    <xf numFmtId="0" fontId="0" fillId="0" borderId="6" xfId="0" applyBorder="1" applyProtection="1"/>
    <xf numFmtId="0" fontId="0" fillId="0" borderId="8" xfId="0" applyBorder="1" applyProtection="1"/>
    <xf numFmtId="0" fontId="4" fillId="0" borderId="4" xfId="0" applyFont="1" applyBorder="1" applyAlignment="1" applyProtection="1">
      <alignment horizontal="left" vertical="center"/>
    </xf>
    <xf numFmtId="0" fontId="0" fillId="0" borderId="7" xfId="0" applyBorder="1" applyAlignment="1" applyProtection="1">
      <alignment horizontal="right" vertical="center"/>
    </xf>
    <xf numFmtId="0" fontId="0" fillId="0" borderId="0" xfId="0" applyBorder="1" applyProtection="1"/>
    <xf numFmtId="0" fontId="0" fillId="0" borderId="5" xfId="0" applyBorder="1" applyProtection="1"/>
    <xf numFmtId="0" fontId="0" fillId="0" borderId="7" xfId="0" applyBorder="1" applyAlignment="1" applyProtection="1">
      <alignment horizontal="right"/>
    </xf>
    <xf numFmtId="49" fontId="3" fillId="0" borderId="10" xfId="0" applyNumberFormat="1" applyFont="1" applyFill="1" applyBorder="1" applyAlignment="1" applyProtection="1">
      <alignment horizontal="left" vertical="top"/>
      <protection locked="0"/>
    </xf>
    <xf numFmtId="168" fontId="0" fillId="0" borderId="15" xfId="0" applyNumberFormat="1" applyFill="1" applyBorder="1" applyAlignment="1" applyProtection="1">
      <alignment horizontal="right" vertical="center" wrapText="1"/>
      <protection locked="0"/>
    </xf>
    <xf numFmtId="49" fontId="0" fillId="0" borderId="15" xfId="0" applyNumberFormat="1" applyFill="1" applyBorder="1" applyAlignment="1" applyProtection="1">
      <alignment vertical="center" wrapText="1"/>
      <protection locked="0"/>
    </xf>
    <xf numFmtId="0" fontId="0" fillId="0" borderId="0" xfId="0" applyNumberFormat="1"/>
    <xf numFmtId="0" fontId="0" fillId="0" borderId="15"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14" fontId="3" fillId="0" borderId="2" xfId="0" applyNumberFormat="1" applyFont="1" applyBorder="1" applyAlignment="1" applyProtection="1">
      <alignment horizontal="left" vertical="center"/>
      <protection locked="0"/>
    </xf>
    <xf numFmtId="0" fontId="13" fillId="0" borderId="17" xfId="0" applyFont="1" applyBorder="1" applyAlignment="1" applyProtection="1">
      <alignment vertical="top" wrapText="1"/>
      <protection locked="0"/>
    </xf>
    <xf numFmtId="49" fontId="3" fillId="0" borderId="0"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49" fontId="3" fillId="0" borderId="10" xfId="0" applyNumberFormat="1" applyFont="1" applyFill="1" applyBorder="1" applyAlignment="1" applyProtection="1">
      <alignment horizontal="left" vertical="top"/>
    </xf>
    <xf numFmtId="49" fontId="3" fillId="0" borderId="11" xfId="0" applyNumberFormat="1" applyFont="1" applyFill="1" applyBorder="1" applyAlignment="1" applyProtection="1">
      <alignment horizontal="left" vertical="top"/>
    </xf>
    <xf numFmtId="0" fontId="17" fillId="0" borderId="0" xfId="0" applyFont="1"/>
    <xf numFmtId="0" fontId="17" fillId="0" borderId="0" xfId="0" applyNumberFormat="1" applyFont="1"/>
    <xf numFmtId="3" fontId="0" fillId="0" borderId="0" xfId="0" applyNumberFormat="1"/>
    <xf numFmtId="0" fontId="4" fillId="0" borderId="0" xfId="0" applyFont="1" applyBorder="1" applyAlignment="1" applyProtection="1">
      <alignment horizontal="left" vertical="center"/>
    </xf>
    <xf numFmtId="1" fontId="0" fillId="0" borderId="0" xfId="0" applyNumberFormat="1"/>
    <xf numFmtId="2" fontId="0" fillId="0" borderId="0" xfId="0" applyNumberFormat="1"/>
    <xf numFmtId="0" fontId="0" fillId="0" borderId="8" xfId="0" applyBorder="1"/>
    <xf numFmtId="0" fontId="7" fillId="0" borderId="8" xfId="0" applyFont="1" applyFill="1" applyBorder="1" applyAlignment="1" applyProtection="1">
      <alignment horizontal="center" vertical="center" wrapText="1"/>
    </xf>
    <xf numFmtId="0" fontId="5" fillId="0" borderId="9" xfId="0" applyFont="1" applyBorder="1" applyAlignment="1" applyProtection="1">
      <alignment horizontal="left" vertical="top" wrapText="1"/>
    </xf>
    <xf numFmtId="0" fontId="0" fillId="0" borderId="10" xfId="0" applyBorder="1" applyAlignment="1" applyProtection="1">
      <alignment vertical="top"/>
    </xf>
    <xf numFmtId="0" fontId="0" fillId="0" borderId="11" xfId="0" applyBorder="1" applyAlignment="1" applyProtection="1">
      <alignment vertical="top"/>
    </xf>
    <xf numFmtId="0" fontId="0" fillId="0" borderId="0" xfId="0" applyBorder="1" applyProtection="1">
      <protection locked="0"/>
    </xf>
    <xf numFmtId="0" fontId="7" fillId="0" borderId="7" xfId="0" applyFont="1" applyFill="1" applyBorder="1" applyAlignment="1" applyProtection="1">
      <alignment horizontal="center"/>
    </xf>
    <xf numFmtId="0" fontId="7" fillId="0" borderId="8" xfId="0" applyFont="1" applyFill="1" applyBorder="1" applyAlignment="1" applyProtection="1">
      <alignment horizontal="center"/>
    </xf>
    <xf numFmtId="0" fontId="0" fillId="0" borderId="0" xfId="0" applyAlignment="1">
      <alignment horizontal="left" vertical="top"/>
    </xf>
    <xf numFmtId="0" fontId="15" fillId="0" borderId="7" xfId="0" applyFont="1" applyBorder="1" applyAlignment="1" applyProtection="1">
      <alignment horizontal="right" vertical="center"/>
    </xf>
    <xf numFmtId="0" fontId="1" fillId="0" borderId="9" xfId="0" applyFont="1" applyBorder="1" applyAlignment="1" applyProtection="1">
      <alignment horizontal="right"/>
    </xf>
    <xf numFmtId="0" fontId="10" fillId="0" borderId="12" xfId="0" applyFont="1" applyBorder="1" applyAlignment="1" applyProtection="1">
      <alignment vertical="center" wrapText="1"/>
    </xf>
    <xf numFmtId="0" fontId="9" fillId="0" borderId="12" xfId="0" applyFont="1" applyBorder="1" applyAlignment="1" applyProtection="1">
      <alignment vertical="center" wrapText="1"/>
    </xf>
    <xf numFmtId="3" fontId="3" fillId="0" borderId="0" xfId="0" applyNumberFormat="1" applyFont="1" applyFill="1" applyBorder="1" applyAlignment="1" applyProtection="1">
      <alignment vertical="center"/>
    </xf>
    <xf numFmtId="3" fontId="3" fillId="0" borderId="8" xfId="0" applyNumberFormat="1" applyFont="1" applyFill="1" applyBorder="1" applyAlignment="1" applyProtection="1">
      <alignment vertical="center"/>
    </xf>
    <xf numFmtId="167" fontId="3" fillId="0" borderId="0" xfId="0" applyNumberFormat="1" applyFont="1" applyFill="1" applyBorder="1" applyAlignment="1" applyProtection="1">
      <alignment vertical="center"/>
    </xf>
    <xf numFmtId="167" fontId="3" fillId="0" borderId="8" xfId="0" applyNumberFormat="1" applyFont="1" applyFill="1" applyBorder="1" applyAlignment="1" applyProtection="1">
      <alignment vertical="center"/>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0" fontId="0" fillId="0" borderId="7" xfId="0" applyFill="1" applyBorder="1" applyAlignment="1" applyProtection="1">
      <alignment horizontal="right" vertical="center" wrapText="1"/>
    </xf>
    <xf numFmtId="168" fontId="0" fillId="0" borderId="0" xfId="0" applyNumberFormat="1" applyFill="1" applyBorder="1" applyAlignment="1" applyProtection="1">
      <alignment horizontal="right" vertical="center" wrapText="1"/>
    </xf>
    <xf numFmtId="2" fontId="23" fillId="0" borderId="0" xfId="0" applyNumberFormat="1" applyFont="1" applyFill="1" applyBorder="1" applyAlignment="1" applyProtection="1">
      <alignment horizontal="right" vertical="top" wrapText="1"/>
    </xf>
    <xf numFmtId="0" fontId="23" fillId="0" borderId="13" xfId="0" applyFont="1" applyFill="1" applyBorder="1" applyAlignment="1" applyProtection="1">
      <alignment horizontal="right"/>
    </xf>
    <xf numFmtId="0" fontId="0" fillId="0" borderId="0" xfId="0" applyNumberFormat="1" applyAlignment="1">
      <alignment vertical="top" wrapText="1"/>
    </xf>
    <xf numFmtId="49" fontId="23" fillId="0" borderId="0" xfId="0" applyNumberFormat="1" applyFont="1" applyBorder="1" applyProtection="1"/>
    <xf numFmtId="0" fontId="23" fillId="0" borderId="0" xfId="0" applyFont="1" applyBorder="1" applyProtection="1"/>
    <xf numFmtId="0" fontId="23" fillId="0" borderId="8" xfId="0" applyFont="1" applyBorder="1" applyProtection="1"/>
    <xf numFmtId="0" fontId="23" fillId="0" borderId="19" xfId="0" applyFont="1" applyBorder="1" applyProtection="1"/>
    <xf numFmtId="0" fontId="24" fillId="0" borderId="12" xfId="0" applyFont="1" applyBorder="1" applyAlignment="1" applyProtection="1">
      <alignment vertical="center" wrapText="1"/>
    </xf>
    <xf numFmtId="166" fontId="3" fillId="0" borderId="0" xfId="0" applyNumberFormat="1" applyFont="1" applyFill="1" applyBorder="1" applyAlignment="1" applyProtection="1">
      <alignment horizontal="center" vertical="center"/>
    </xf>
    <xf numFmtId="166" fontId="3" fillId="0" borderId="8" xfId="0" applyNumberFormat="1" applyFont="1" applyFill="1" applyBorder="1" applyAlignment="1" applyProtection="1">
      <alignment horizontal="center" vertical="center"/>
    </xf>
    <xf numFmtId="171" fontId="22" fillId="0" borderId="12" xfId="0" applyNumberFormat="1" applyFont="1" applyFill="1" applyBorder="1" applyAlignment="1" applyProtection="1">
      <alignment horizontal="center" vertical="center"/>
    </xf>
    <xf numFmtId="49" fontId="3" fillId="0" borderId="16" xfId="0" applyNumberFormat="1" applyFont="1" applyFill="1" applyBorder="1" applyAlignment="1" applyProtection="1">
      <alignment horizontal="left" vertical="top"/>
      <protection locked="0"/>
    </xf>
    <xf numFmtId="0" fontId="0" fillId="0" borderId="12" xfId="0" applyBorder="1" applyProtection="1"/>
    <xf numFmtId="0" fontId="11" fillId="0" borderId="9" xfId="0" applyFont="1" applyBorder="1" applyAlignment="1" applyProtection="1">
      <alignment horizontal="right" vertical="center"/>
    </xf>
    <xf numFmtId="49" fontId="0" fillId="0" borderId="10" xfId="0" applyNumberFormat="1" applyFill="1" applyBorder="1" applyAlignment="1" applyProtection="1">
      <alignment horizontal="left" vertical="center"/>
      <protection locked="0"/>
    </xf>
    <xf numFmtId="168" fontId="0" fillId="0" borderId="10" xfId="0" applyNumberFormat="1" applyFill="1" applyBorder="1" applyAlignment="1" applyProtection="1">
      <alignment horizontal="right" vertical="center" wrapText="1"/>
    </xf>
    <xf numFmtId="49" fontId="11" fillId="0" borderId="10" xfId="0" applyNumberFormat="1" applyFont="1" applyFill="1" applyBorder="1" applyAlignment="1" applyProtection="1">
      <alignment horizontal="right" vertical="center"/>
    </xf>
    <xf numFmtId="14" fontId="0" fillId="0" borderId="10" xfId="0" applyNumberFormat="1" applyFont="1" applyBorder="1" applyProtection="1">
      <protection locked="0"/>
    </xf>
    <xf numFmtId="0" fontId="1" fillId="0" borderId="0" xfId="0" applyFont="1" applyAlignment="1" applyProtection="1">
      <protection locked="0"/>
    </xf>
    <xf numFmtId="2" fontId="0" fillId="0" borderId="8" xfId="0" applyNumberFormat="1" applyBorder="1" applyProtection="1"/>
    <xf numFmtId="168" fontId="0" fillId="0" borderId="0" xfId="0" applyNumberFormat="1" applyFill="1" applyBorder="1" applyAlignment="1" applyProtection="1">
      <alignment horizontal="right" vertical="center" wrapText="1"/>
      <protection locked="0"/>
    </xf>
    <xf numFmtId="49" fontId="0" fillId="0" borderId="0" xfId="0" applyNumberFormat="1" applyFill="1" applyBorder="1" applyAlignment="1" applyProtection="1">
      <alignment vertical="center" wrapText="1"/>
      <protection locked="0"/>
    </xf>
    <xf numFmtId="0" fontId="31" fillId="0" borderId="10" xfId="0" applyFont="1" applyBorder="1" applyAlignment="1">
      <alignment vertical="top"/>
    </xf>
    <xf numFmtId="0" fontId="0" fillId="0" borderId="0" xfId="0" applyFill="1" applyBorder="1" applyAlignment="1" applyProtection="1">
      <alignment horizontal="left"/>
    </xf>
    <xf numFmtId="0" fontId="0" fillId="0" borderId="8" xfId="0" applyFill="1" applyBorder="1" applyAlignment="1" applyProtection="1">
      <alignment horizontal="left"/>
    </xf>
    <xf numFmtId="49" fontId="3" fillId="3" borderId="0" xfId="0" applyNumberFormat="1" applyFont="1" applyFill="1" applyBorder="1" applyAlignment="1" applyProtection="1">
      <alignment horizontal="left" vertical="top"/>
      <protection locked="0"/>
    </xf>
    <xf numFmtId="0" fontId="0" fillId="0" borderId="0" xfId="0" applyBorder="1" applyAlignment="1" applyProtection="1">
      <alignment horizontal="left"/>
    </xf>
    <xf numFmtId="0" fontId="0" fillId="0" borderId="8" xfId="0" applyBorder="1" applyAlignment="1" applyProtection="1">
      <alignment horizontal="left"/>
    </xf>
    <xf numFmtId="0" fontId="11" fillId="0" borderId="7" xfId="0" applyFont="1" applyFill="1" applyBorder="1" applyAlignment="1" applyProtection="1">
      <alignment horizontal="left" vertical="center"/>
    </xf>
    <xf numFmtId="166" fontId="3" fillId="0" borderId="0" xfId="0" applyNumberFormat="1" applyFont="1" applyFill="1" applyBorder="1" applyAlignment="1" applyProtection="1">
      <alignment horizontal="center" vertical="center"/>
    </xf>
    <xf numFmtId="0" fontId="30" fillId="0" borderId="12" xfId="0" applyFont="1" applyBorder="1" applyAlignment="1" applyProtection="1">
      <alignment vertical="center" wrapText="1"/>
    </xf>
    <xf numFmtId="0" fontId="0" fillId="0" borderId="0" xfId="0" applyBorder="1" applyAlignment="1" applyProtection="1">
      <alignment horizontal="right"/>
    </xf>
    <xf numFmtId="1" fontId="3" fillId="0"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1" fontId="3" fillId="0" borderId="0" xfId="0" applyNumberFormat="1" applyFont="1" applyFill="1" applyBorder="1" applyAlignment="1" applyProtection="1">
      <alignment vertical="center"/>
    </xf>
    <xf numFmtId="49" fontId="0" fillId="0" borderId="8" xfId="0" applyNumberFormat="1" applyBorder="1" applyAlignment="1" applyProtection="1">
      <alignment horizontal="left" vertical="top" wrapText="1"/>
    </xf>
    <xf numFmtId="2" fontId="23" fillId="0" borderId="0" xfId="0" applyNumberFormat="1" applyFont="1" applyFill="1" applyBorder="1" applyAlignment="1" applyProtection="1">
      <alignment horizontal="right"/>
    </xf>
    <xf numFmtId="172" fontId="23" fillId="0" borderId="0" xfId="0" applyNumberFormat="1" applyFont="1" applyBorder="1" applyAlignment="1" applyProtection="1">
      <alignment horizontal="right"/>
    </xf>
    <xf numFmtId="0" fontId="0" fillId="0" borderId="0" xfId="0" applyBorder="1" applyAlignment="1" applyProtection="1">
      <alignment horizontal="center"/>
    </xf>
    <xf numFmtId="0" fontId="37" fillId="0" borderId="7" xfId="0" applyFont="1" applyBorder="1" applyProtection="1"/>
    <xf numFmtId="0" fontId="37" fillId="0" borderId="0" xfId="0" applyFont="1"/>
    <xf numFmtId="0" fontId="37" fillId="0" borderId="7" xfId="0" applyFont="1" applyBorder="1"/>
    <xf numFmtId="0" fontId="38" fillId="0" borderId="3" xfId="0" applyFont="1" applyBorder="1" applyAlignment="1" applyProtection="1">
      <alignment vertical="center"/>
    </xf>
    <xf numFmtId="0" fontId="0" fillId="0" borderId="7" xfId="0" applyBorder="1" applyAlignment="1" applyProtection="1">
      <alignment horizontal="right" vertical="center" wrapText="1"/>
    </xf>
    <xf numFmtId="0" fontId="0" fillId="0" borderId="0" xfId="0" applyBorder="1" applyAlignment="1" applyProtection="1">
      <alignment horizontal="right" vertical="center"/>
    </xf>
    <xf numFmtId="2" fontId="0" fillId="0" borderId="0" xfId="0" applyNumberFormat="1" applyBorder="1" applyAlignment="1" applyProtection="1">
      <alignment horizontal="left" vertical="top" wrapText="1"/>
      <protection locked="0"/>
    </xf>
    <xf numFmtId="0" fontId="11" fillId="0" borderId="4" xfId="0" applyFont="1" applyBorder="1" applyAlignment="1" applyProtection="1">
      <alignment vertical="center" wrapText="1"/>
    </xf>
    <xf numFmtId="49" fontId="0" fillId="0" borderId="7" xfId="0" applyNumberFormat="1" applyBorder="1" applyAlignment="1" applyProtection="1">
      <alignment horizontal="left" vertical="top" wrapText="1"/>
    </xf>
    <xf numFmtId="0" fontId="0" fillId="0" borderId="7" xfId="0" applyBorder="1" applyAlignment="1" applyProtection="1">
      <alignment vertical="center" wrapText="1"/>
    </xf>
    <xf numFmtId="0" fontId="0" fillId="0" borderId="23" xfId="0" applyBorder="1" applyProtection="1"/>
    <xf numFmtId="14" fontId="0" fillId="0" borderId="8" xfId="0" applyNumberFormat="1" applyBorder="1" applyProtection="1">
      <protection locked="0"/>
    </xf>
    <xf numFmtId="0" fontId="0" fillId="0" borderId="8" xfId="0" applyBorder="1" applyAlignment="1" applyProtection="1">
      <alignment vertical="center" wrapText="1"/>
      <protection locked="0"/>
    </xf>
    <xf numFmtId="14" fontId="0" fillId="0" borderId="0" xfId="0" applyNumberFormat="1" applyBorder="1" applyProtection="1">
      <protection locked="0"/>
    </xf>
    <xf numFmtId="49" fontId="0" fillId="0" borderId="0" xfId="0" quotePrefix="1" applyNumberFormat="1"/>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18" xfId="0" applyNumberForma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 xfId="0" applyBorder="1" applyAlignment="1" applyProtection="1">
      <alignment horizont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2" xfId="0" applyBorder="1" applyAlignment="1">
      <alignment horizontal="justify" vertical="top" wrapText="1"/>
    </xf>
    <xf numFmtId="0" fontId="11" fillId="0" borderId="7" xfId="0" applyFont="1" applyBorder="1" applyAlignment="1" applyProtection="1">
      <alignment horizontal="center"/>
    </xf>
    <xf numFmtId="0" fontId="0" fillId="0" borderId="0" xfId="0" applyBorder="1" applyAlignment="1" applyProtection="1">
      <alignment horizontal="center"/>
    </xf>
    <xf numFmtId="0" fontId="0" fillId="0" borderId="8" xfId="0" applyBorder="1" applyAlignment="1" applyProtection="1">
      <alignment horizontal="center"/>
    </xf>
    <xf numFmtId="10" fontId="0" fillId="0" borderId="5" xfId="0" applyNumberFormat="1" applyBorder="1" applyAlignment="1" applyProtection="1">
      <alignment horizontal="center"/>
      <protection locked="0"/>
    </xf>
    <xf numFmtId="10" fontId="0" fillId="0" borderId="10" xfId="0" applyNumberFormat="1" applyBorder="1" applyAlignment="1" applyProtection="1">
      <alignment horizontal="center"/>
      <protection locked="0"/>
    </xf>
    <xf numFmtId="49" fontId="3" fillId="0" borderId="15"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center" vertical="center"/>
    </xf>
    <xf numFmtId="3" fontId="3" fillId="0" borderId="8"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protection locked="0"/>
    </xf>
    <xf numFmtId="169" fontId="3" fillId="0" borderId="12"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 fontId="3" fillId="0" borderId="12"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left" vertical="top"/>
      <protection locked="0"/>
    </xf>
    <xf numFmtId="49" fontId="3" fillId="0" borderId="14" xfId="0" applyNumberFormat="1" applyFont="1" applyFill="1" applyBorder="1" applyAlignment="1" applyProtection="1">
      <alignment horizontal="left" vertical="top"/>
      <protection locked="0"/>
    </xf>
    <xf numFmtId="49" fontId="16" fillId="0" borderId="10" xfId="1" applyNumberForma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0" fillId="0" borderId="15" xfId="0" applyBorder="1" applyAlignment="1" applyProtection="1">
      <alignment horizontal="center"/>
      <protection locked="0"/>
    </xf>
    <xf numFmtId="0" fontId="10" fillId="0" borderId="12" xfId="0" applyFont="1" applyBorder="1" applyAlignment="1" applyProtection="1">
      <alignment horizontal="center"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1" fillId="0" borderId="7"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0" fillId="0" borderId="0" xfId="0" applyBorder="1" applyAlignment="1" applyProtection="1">
      <alignment horizontal="left"/>
      <protection locked="0"/>
    </xf>
    <xf numFmtId="0" fontId="0" fillId="0" borderId="8" xfId="0" applyBorder="1" applyAlignment="1" applyProtection="1">
      <alignment horizontal="left"/>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4" fillId="4" borderId="7" xfId="0" applyFont="1" applyFill="1" applyBorder="1" applyAlignment="1" applyProtection="1">
      <alignment horizontal="center"/>
    </xf>
    <xf numFmtId="0" fontId="14" fillId="4" borderId="0" xfId="0" applyFont="1" applyFill="1" applyBorder="1" applyAlignment="1" applyProtection="1">
      <alignment horizontal="center"/>
    </xf>
    <xf numFmtId="0" fontId="14" fillId="4" borderId="8" xfId="0" applyFont="1" applyFill="1" applyBorder="1" applyAlignment="1" applyProtection="1">
      <alignment horizontal="center"/>
    </xf>
    <xf numFmtId="0" fontId="0" fillId="0" borderId="5" xfId="0" applyBorder="1" applyAlignment="1" applyProtection="1">
      <alignment horizontal="right"/>
    </xf>
    <xf numFmtId="0" fontId="32" fillId="0" borderId="22"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166" fontId="3" fillId="0" borderId="0" xfId="0" applyNumberFormat="1" applyFont="1" applyFill="1" applyBorder="1" applyAlignment="1" applyProtection="1">
      <alignment horizontal="center" vertical="center"/>
    </xf>
    <xf numFmtId="166" fontId="3" fillId="0" borderId="8" xfId="0" applyNumberFormat="1" applyFont="1" applyFill="1" applyBorder="1" applyAlignment="1" applyProtection="1">
      <alignment horizontal="center" vertical="center"/>
    </xf>
    <xf numFmtId="171" fontId="22" fillId="0" borderId="12" xfId="0" applyNumberFormat="1" applyFont="1" applyFill="1" applyBorder="1" applyAlignment="1" applyProtection="1">
      <alignment horizontal="center" vertical="center"/>
    </xf>
    <xf numFmtId="1" fontId="3" fillId="0" borderId="10" xfId="0" applyNumberFormat="1" applyFont="1" applyFill="1" applyBorder="1" applyAlignment="1" applyProtection="1">
      <alignment horizontal="center" vertical="center"/>
    </xf>
    <xf numFmtId="1" fontId="3" fillId="0" borderId="11" xfId="0" applyNumberFormat="1" applyFont="1" applyFill="1" applyBorder="1" applyAlignment="1" applyProtection="1">
      <alignment horizontal="center" vertical="center"/>
    </xf>
    <xf numFmtId="170" fontId="22" fillId="0" borderId="1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167" fontId="3" fillId="0" borderId="0" xfId="0" applyNumberFormat="1" applyFont="1" applyFill="1" applyBorder="1" applyAlignment="1" applyProtection="1">
      <alignment horizontal="center" vertical="center"/>
    </xf>
    <xf numFmtId="167" fontId="3" fillId="0" borderId="8" xfId="0" applyNumberFormat="1" applyFont="1" applyFill="1" applyBorder="1" applyAlignment="1" applyProtection="1">
      <alignment horizontal="center" vertical="center"/>
    </xf>
    <xf numFmtId="165" fontId="3" fillId="0" borderId="12"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49" fontId="23" fillId="0" borderId="13" xfId="0" applyNumberFormat="1" applyFont="1" applyFill="1" applyBorder="1" applyAlignment="1" applyProtection="1">
      <alignment horizontal="left" vertical="center" wrapText="1"/>
    </xf>
    <xf numFmtId="49" fontId="0" fillId="0" borderId="5"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0" fontId="14" fillId="0" borderId="7" xfId="0" applyFont="1" applyBorder="1" applyAlignment="1" applyProtection="1">
      <alignment horizontal="left" vertical="center" wrapText="1"/>
    </xf>
    <xf numFmtId="0" fontId="14" fillId="0" borderId="2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14" fillId="0" borderId="10"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2" fontId="23" fillId="0" borderId="0" xfId="0" applyNumberFormat="1" applyFont="1" applyFill="1" applyBorder="1" applyAlignment="1" applyProtection="1">
      <alignment horizontal="left" vertical="center"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7" xfId="0" applyNumberFormat="1" applyFill="1" applyBorder="1" applyAlignment="1" applyProtection="1">
      <alignment horizontal="left" vertical="top" wrapText="1"/>
    </xf>
    <xf numFmtId="49" fontId="0" fillId="0" borderId="0" xfId="0" applyNumberFormat="1" applyFill="1" applyBorder="1" applyAlignment="1" applyProtection="1">
      <alignment horizontal="left" vertical="top"/>
    </xf>
    <xf numFmtId="49" fontId="0" fillId="0" borderId="8" xfId="0" applyNumberFormat="1" applyFill="1" applyBorder="1" applyAlignment="1" applyProtection="1">
      <alignment horizontal="left" vertical="top"/>
    </xf>
    <xf numFmtId="0" fontId="11" fillId="0" borderId="4" xfId="0" applyFont="1" applyBorder="1" applyAlignment="1" applyProtection="1">
      <alignment horizontal="left"/>
    </xf>
    <xf numFmtId="0" fontId="11" fillId="0" borderId="5" xfId="0" applyFont="1" applyBorder="1" applyAlignment="1" applyProtection="1">
      <alignment horizontal="left"/>
    </xf>
    <xf numFmtId="0" fontId="11" fillId="0" borderId="6" xfId="0" applyFont="1" applyBorder="1" applyAlignment="1" applyProtection="1">
      <alignment horizontal="left"/>
    </xf>
    <xf numFmtId="0" fontId="40" fillId="0" borderId="9" xfId="0" applyFont="1" applyFill="1" applyBorder="1" applyAlignment="1" applyProtection="1">
      <alignment horizontal="center" wrapText="1"/>
    </xf>
    <xf numFmtId="0" fontId="40" fillId="0" borderId="10" xfId="0" applyFont="1" applyFill="1" applyBorder="1" applyAlignment="1" applyProtection="1">
      <alignment horizontal="center" wrapText="1"/>
    </xf>
    <xf numFmtId="0" fontId="40" fillId="0" borderId="11" xfId="0" applyFont="1" applyFill="1" applyBorder="1" applyAlignment="1" applyProtection="1">
      <alignment horizontal="center" wrapText="1"/>
    </xf>
    <xf numFmtId="49" fontId="0" fillId="0" borderId="9"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49" fontId="4" fillId="0" borderId="4" xfId="0" applyNumberFormat="1" applyFont="1" applyBorder="1" applyAlignment="1" applyProtection="1">
      <alignment horizontal="left" vertical="top" wrapText="1"/>
    </xf>
    <xf numFmtId="49" fontId="4" fillId="0" borderId="5" xfId="0" applyNumberFormat="1" applyFont="1" applyBorder="1" applyAlignment="1" applyProtection="1">
      <alignment horizontal="left" vertical="top" wrapText="1"/>
    </xf>
    <xf numFmtId="49" fontId="4" fillId="0" borderId="6" xfId="0" applyNumberFormat="1" applyFont="1" applyBorder="1" applyAlignment="1" applyProtection="1">
      <alignment horizontal="left" vertical="top" wrapText="1"/>
    </xf>
    <xf numFmtId="0" fontId="4" fillId="2" borderId="12" xfId="0" applyFont="1" applyFill="1" applyBorder="1" applyAlignment="1" applyProtection="1">
      <alignment horizontal="center"/>
    </xf>
    <xf numFmtId="0" fontId="39" fillId="0" borderId="9" xfId="0" applyFont="1" applyFill="1" applyBorder="1" applyAlignment="1" applyProtection="1">
      <alignment horizontal="center" wrapText="1"/>
    </xf>
    <xf numFmtId="0" fontId="39" fillId="0" borderId="10" xfId="0" applyFont="1" applyFill="1" applyBorder="1" applyAlignment="1" applyProtection="1">
      <alignment horizontal="center" wrapText="1"/>
    </xf>
    <xf numFmtId="0" fontId="39" fillId="0" borderId="11" xfId="0" applyFont="1" applyFill="1" applyBorder="1" applyAlignment="1" applyProtection="1">
      <alignment horizontal="center" wrapText="1"/>
    </xf>
    <xf numFmtId="0" fontId="13" fillId="0" borderId="4" xfId="0" applyFont="1" applyBorder="1" applyAlignment="1" applyProtection="1">
      <alignment horizontal="left" vertical="top" wrapText="1"/>
    </xf>
    <xf numFmtId="0" fontId="13" fillId="0" borderId="5" xfId="0" applyFont="1" applyBorder="1" applyAlignment="1" applyProtection="1">
      <alignment horizontal="left" vertical="top" wrapText="1"/>
    </xf>
    <xf numFmtId="49" fontId="11" fillId="0" borderId="10" xfId="0" applyNumberFormat="1" applyFont="1" applyBorder="1" applyAlignment="1" applyProtection="1">
      <alignment horizontal="right" vertical="center" wrapText="1"/>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0" fontId="23" fillId="0" borderId="7" xfId="0" applyNumberFormat="1" applyFont="1" applyBorder="1" applyAlignment="1" applyProtection="1">
      <alignment horizontal="left" vertical="top" wrapText="1"/>
    </xf>
    <xf numFmtId="0" fontId="23" fillId="0" borderId="0" xfId="0" applyNumberFormat="1" applyFont="1" applyBorder="1" applyAlignment="1" applyProtection="1">
      <alignment horizontal="left" vertical="top" wrapText="1"/>
    </xf>
    <xf numFmtId="0" fontId="23" fillId="0" borderId="8" xfId="0" applyNumberFormat="1" applyFont="1" applyBorder="1" applyAlignment="1" applyProtection="1">
      <alignment horizontal="left" vertical="top" wrapText="1"/>
    </xf>
    <xf numFmtId="0" fontId="36" fillId="0" borderId="1" xfId="0" applyFont="1" applyBorder="1" applyAlignment="1" applyProtection="1">
      <alignment horizontal="right" vertical="center" wrapText="1"/>
    </xf>
    <xf numFmtId="0" fontId="36" fillId="0" borderId="2" xfId="0" applyFont="1" applyBorder="1" applyAlignment="1" applyProtection="1">
      <alignment horizontal="right" vertical="center"/>
    </xf>
    <xf numFmtId="0" fontId="36" fillId="0" borderId="1" xfId="0" applyFont="1" applyBorder="1" applyAlignment="1" applyProtection="1">
      <alignment horizontal="right" vertical="center"/>
    </xf>
    <xf numFmtId="0" fontId="0" fillId="0" borderId="9"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49" fontId="0" fillId="0" borderId="7"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14" fillId="0" borderId="7"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vertical="top" wrapText="1"/>
    </xf>
    <xf numFmtId="0" fontId="14" fillId="0" borderId="8" xfId="0" applyNumberFormat="1" applyFont="1" applyBorder="1" applyAlignment="1" applyProtection="1">
      <alignment horizontal="left" vertical="top" wrapText="1"/>
    </xf>
    <xf numFmtId="0" fontId="23" fillId="0" borderId="9" xfId="0" applyNumberFormat="1" applyFont="1" applyBorder="1" applyAlignment="1" applyProtection="1">
      <alignment horizontal="left" vertical="top" wrapText="1"/>
    </xf>
    <xf numFmtId="0" fontId="23" fillId="0" borderId="10" xfId="0" applyNumberFormat="1" applyFont="1" applyBorder="1" applyAlignment="1" applyProtection="1">
      <alignment horizontal="left" vertical="top" wrapText="1"/>
    </xf>
    <xf numFmtId="0" fontId="23" fillId="0" borderId="11" xfId="0" applyNumberFormat="1" applyFont="1" applyBorder="1" applyAlignment="1" applyProtection="1">
      <alignment horizontal="left" vertical="top" wrapText="1"/>
    </xf>
    <xf numFmtId="0" fontId="4" fillId="0" borderId="4"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11" fillId="0" borderId="7"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center" vertical="top"/>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29" fillId="0" borderId="9"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11"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0" xfId="0" applyBorder="1" applyAlignment="1" applyProtection="1">
      <alignment horizontal="left" vertical="top"/>
      <protection locked="0"/>
    </xf>
    <xf numFmtId="0" fontId="3" fillId="0" borderId="0" xfId="0" applyFont="1" applyBorder="1" applyAlignment="1" applyProtection="1">
      <alignment horizontal="left" vertical="center"/>
    </xf>
  </cellXfs>
  <cellStyles count="2">
    <cellStyle name="Lien hypertexte" xfId="1" builtinId="8"/>
    <cellStyle name="Normal" xfId="0" builtinId="0"/>
  </cellStyles>
  <dxfs count="36">
    <dxf>
      <font>
        <color theme="1"/>
      </font>
    </dxf>
    <dxf>
      <font>
        <color theme="1"/>
      </font>
    </dxf>
    <dxf>
      <fill>
        <patternFill>
          <bgColor theme="3" tint="0.79998168889431442"/>
        </patternFill>
      </fill>
      <border>
        <left/>
        <right/>
        <top/>
        <bottom style="dotted">
          <color auto="1"/>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border>
        <left/>
        <right/>
        <top/>
        <bottom style="dotted">
          <color auto="1"/>
        </bottom>
      </border>
    </dxf>
    <dxf>
      <fill>
        <patternFill>
          <bgColor theme="3" tint="0.79998168889431442"/>
        </patternFill>
      </fill>
    </dxf>
    <dxf>
      <fill>
        <patternFill>
          <bgColor theme="3" tint="0.79998168889431442"/>
        </patternFill>
      </fill>
      <border>
        <bottom style="dotted">
          <color auto="1"/>
        </bottom>
      </border>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border>
        <bottom style="dotted">
          <color auto="1"/>
        </bottom>
        <vertical/>
        <horizontal/>
      </border>
    </dxf>
    <dxf>
      <fill>
        <patternFill>
          <bgColor theme="3" tint="0.79998168889431442"/>
        </patternFill>
      </fill>
      <border>
        <bottom style="dotted">
          <color auto="1"/>
        </bottom>
        <vertical/>
        <horizontal/>
      </border>
    </dxf>
    <dxf>
      <font>
        <color rgb="FFFF0000"/>
      </font>
    </dxf>
    <dxf>
      <fill>
        <patternFill>
          <bgColor theme="3" tint="0.79998168889431442"/>
        </patternFill>
      </fill>
      <border>
        <bottom style="dotted">
          <color auto="1"/>
        </bottom>
        <vertical/>
        <horizontal/>
      </border>
    </dxf>
    <dxf>
      <fill>
        <patternFill>
          <bgColor theme="3" tint="0.79998168889431442"/>
        </patternFill>
      </fill>
      <border>
        <bottom style="dotted">
          <color auto="1"/>
        </bottom>
        <vertical/>
        <horizontal/>
      </border>
    </dxf>
    <dxf>
      <font>
        <color auto="1"/>
      </font>
      <fill>
        <patternFill>
          <bgColor theme="3" tint="0.79998168889431442"/>
        </patternFill>
      </fill>
      <border>
        <bottom style="dotted">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79998168889431442"/>
        </patternFill>
      </fill>
    </dxf>
    <dxf>
      <font>
        <color theme="1"/>
      </font>
    </dxf>
    <dxf>
      <font>
        <color theme="1"/>
      </font>
    </dxf>
    <dxf>
      <fill>
        <patternFill>
          <bgColor theme="3" tint="0.79998168889431442"/>
        </patternFill>
      </fill>
      <border>
        <bottom style="dotted">
          <color auto="1"/>
        </bottom>
      </border>
    </dxf>
    <dxf>
      <fill>
        <patternFill>
          <bgColor theme="3" tint="0.79998168889431442"/>
        </patternFill>
      </fill>
      <border>
        <bottom style="dotted">
          <color auto="1"/>
        </bottom>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22" lockText="1" noThreeD="1"/>
</file>

<file path=xl/ctrlProps/ctrlProp12.xml><?xml version="1.0" encoding="utf-8"?>
<formControlPr xmlns="http://schemas.microsoft.com/office/spreadsheetml/2009/9/main" objectType="CheckBox" fmlaLink="$A$23" lockText="1" noThreeD="1"/>
</file>

<file path=xl/ctrlProps/ctrlProp13.xml><?xml version="1.0" encoding="utf-8"?>
<formControlPr xmlns="http://schemas.microsoft.com/office/spreadsheetml/2009/9/main" objectType="CheckBox" fmlaLink="$A$24" lockText="1" noThreeD="1"/>
</file>

<file path=xl/ctrlProps/ctrlProp14.xml><?xml version="1.0" encoding="utf-8"?>
<formControlPr xmlns="http://schemas.microsoft.com/office/spreadsheetml/2009/9/main" objectType="CheckBox" fmlaLink="$A$25" lockText="1" noThreeD="1"/>
</file>

<file path=xl/ctrlProps/ctrlProp15.xml><?xml version="1.0" encoding="utf-8"?>
<formControlPr xmlns="http://schemas.microsoft.com/office/spreadsheetml/2009/9/main" objectType="CheckBox" fmlaLink="$A$26" lockText="1" noThreeD="1"/>
</file>

<file path=xl/ctrlProps/ctrlProp16.xml><?xml version="1.0" encoding="utf-8"?>
<formControlPr xmlns="http://schemas.microsoft.com/office/spreadsheetml/2009/9/main" objectType="CheckBox" fmlaLink="$A$27" lockText="1" noThreeD="1"/>
</file>

<file path=xl/ctrlProps/ctrlProp17.xml><?xml version="1.0" encoding="utf-8"?>
<formControlPr xmlns="http://schemas.microsoft.com/office/spreadsheetml/2009/9/main" objectType="CheckBox" fmlaLink="$A$29" lockText="1" noThreeD="1"/>
</file>

<file path=xl/ctrlProps/ctrlProp18.xml><?xml version="1.0" encoding="utf-8"?>
<formControlPr xmlns="http://schemas.microsoft.com/office/spreadsheetml/2009/9/main" objectType="CheckBox" fmlaLink="$A$30" lockText="1" noThreeD="1"/>
</file>

<file path=xl/ctrlProps/ctrlProp19.xml><?xml version="1.0" encoding="utf-8"?>
<formControlPr xmlns="http://schemas.microsoft.com/office/spreadsheetml/2009/9/main" objectType="CheckBox" fmlaLink="$A$31" lockText="1" noThreeD="1"/>
</file>

<file path=xl/ctrlProps/ctrlProp2.xml><?xml version="1.0" encoding="utf-8"?>
<formControlPr xmlns="http://schemas.microsoft.com/office/spreadsheetml/2009/9/main" objectType="CheckBox" fmlaLink="$A$21" lockText="1" noThreeD="1"/>
</file>

<file path=xl/ctrlProps/ctrlProp20.xml><?xml version="1.0" encoding="utf-8"?>
<formControlPr xmlns="http://schemas.microsoft.com/office/spreadsheetml/2009/9/main" objectType="CheckBox" fmlaLink="$A$3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4"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0</xdr:col>
      <xdr:colOff>2057400</xdr:colOff>
      <xdr:row>4</xdr:row>
      <xdr:rowOff>92209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704850</xdr:colOff>
      <xdr:row>0</xdr:row>
      <xdr:rowOff>38101</xdr:rowOff>
    </xdr:from>
    <xdr:to>
      <xdr:col>1</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57150</xdr:colOff>
          <xdr:row>30</xdr:row>
          <xdr:rowOff>228600</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9525</xdr:rowOff>
        </xdr:from>
        <xdr:to>
          <xdr:col>1</xdr:col>
          <xdr:colOff>57150</xdr:colOff>
          <xdr:row>20</xdr:row>
          <xdr:rowOff>228600</xdr:rowOff>
        </xdr:to>
        <xdr:sp macro="" textlink="">
          <xdr:nvSpPr>
            <xdr:cNvPr id="6225" name="Check Box 81" hidden="1">
              <a:extLst>
                <a:ext uri="{63B3BB69-23CF-44E3-9099-C40C66FF867C}">
                  <a14:compatExt spid="_x0000_s6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9525</xdr:rowOff>
        </xdr:from>
        <xdr:to>
          <xdr:col>1</xdr:col>
          <xdr:colOff>57150</xdr:colOff>
          <xdr:row>22</xdr:row>
          <xdr:rowOff>228600</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9525</xdr:rowOff>
        </xdr:from>
        <xdr:to>
          <xdr:col>1</xdr:col>
          <xdr:colOff>57150</xdr:colOff>
          <xdr:row>23</xdr:row>
          <xdr:rowOff>228600</xdr:rowOff>
        </xdr:to>
        <xdr:sp macro="" textlink="">
          <xdr:nvSpPr>
            <xdr:cNvPr id="6229" name="Check Box 85"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9525</xdr:rowOff>
        </xdr:from>
        <xdr:to>
          <xdr:col>1</xdr:col>
          <xdr:colOff>57150</xdr:colOff>
          <xdr:row>24</xdr:row>
          <xdr:rowOff>228600</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xdr:col>
          <xdr:colOff>57150</xdr:colOff>
          <xdr:row>25</xdr:row>
          <xdr:rowOff>228600</xdr:rowOff>
        </xdr:to>
        <xdr:sp macro="" textlink="">
          <xdr:nvSpPr>
            <xdr:cNvPr id="6231" name="Check Box 87"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9525</xdr:rowOff>
        </xdr:from>
        <xdr:to>
          <xdr:col>1</xdr:col>
          <xdr:colOff>57150</xdr:colOff>
          <xdr:row>26</xdr:row>
          <xdr:rowOff>228600</xdr:rowOff>
        </xdr:to>
        <xdr:sp macro="" textlink="">
          <xdr:nvSpPr>
            <xdr:cNvPr id="6232" name="Check Box 88" hidden="1">
              <a:extLst>
                <a:ext uri="{63B3BB69-23CF-44E3-9099-C40C66FF867C}">
                  <a14:compatExt spid="_x0000_s6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57150</xdr:colOff>
          <xdr:row>28</xdr:row>
          <xdr:rowOff>228600</xdr:rowOff>
        </xdr:to>
        <xdr:sp macro="" textlink="">
          <xdr:nvSpPr>
            <xdr:cNvPr id="6233" name="Check Box 89"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57150</xdr:colOff>
          <xdr:row>29</xdr:row>
          <xdr:rowOff>228600</xdr:rowOff>
        </xdr:to>
        <xdr:sp macro="" textlink="">
          <xdr:nvSpPr>
            <xdr:cNvPr id="6234" name="Check Box 90"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57150</xdr:colOff>
          <xdr:row>31</xdr:row>
          <xdr:rowOff>228600</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9525</xdr:rowOff>
        </xdr:from>
        <xdr:to>
          <xdr:col>1</xdr:col>
          <xdr:colOff>57150</xdr:colOff>
          <xdr:row>21</xdr:row>
          <xdr:rowOff>228600</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9525</xdr:rowOff>
        </xdr:from>
        <xdr:to>
          <xdr:col>1</xdr:col>
          <xdr:colOff>57150</xdr:colOff>
          <xdr:row>22</xdr:row>
          <xdr:rowOff>228600</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9525</xdr:rowOff>
        </xdr:from>
        <xdr:to>
          <xdr:col>1</xdr:col>
          <xdr:colOff>57150</xdr:colOff>
          <xdr:row>23</xdr:row>
          <xdr:rowOff>228600</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9525</xdr:rowOff>
        </xdr:from>
        <xdr:to>
          <xdr:col>1</xdr:col>
          <xdr:colOff>57150</xdr:colOff>
          <xdr:row>24</xdr:row>
          <xdr:rowOff>228600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xdr:col>
          <xdr:colOff>57150</xdr:colOff>
          <xdr:row>25</xdr:row>
          <xdr:rowOff>228600</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9525</xdr:rowOff>
        </xdr:from>
        <xdr:to>
          <xdr:col>1</xdr:col>
          <xdr:colOff>57150</xdr:colOff>
          <xdr:row>26</xdr:row>
          <xdr:rowOff>228600</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9525</xdr:rowOff>
        </xdr:from>
        <xdr:to>
          <xdr:col>1</xdr:col>
          <xdr:colOff>57150</xdr:colOff>
          <xdr:row>28</xdr:row>
          <xdr:rowOff>228600</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xdr:col>
          <xdr:colOff>57150</xdr:colOff>
          <xdr:row>29</xdr:row>
          <xdr:rowOff>228600</xdr:rowOff>
        </xdr:to>
        <xdr:sp macro="" textlink="">
          <xdr:nvSpPr>
            <xdr:cNvPr id="6245" name="Check Box 101" hidden="1">
              <a:extLst>
                <a:ext uri="{63B3BB69-23CF-44E3-9099-C40C66FF867C}">
                  <a14:compatExt spid="_x0000_s6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57150</xdr:colOff>
          <xdr:row>30</xdr:row>
          <xdr:rowOff>228600</xdr:rowOff>
        </xdr:to>
        <xdr:sp macro="" textlink="">
          <xdr:nvSpPr>
            <xdr:cNvPr id="6246" name="Check Box 102" hidden="1">
              <a:extLst>
                <a:ext uri="{63B3BB69-23CF-44E3-9099-C40C66FF867C}">
                  <a14:compatExt spid="_x0000_s6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57150</xdr:colOff>
          <xdr:row>31</xdr:row>
          <xdr:rowOff>228600</xdr:rowOff>
        </xdr:to>
        <xdr:sp macro="" textlink="">
          <xdr:nvSpPr>
            <xdr:cNvPr id="6247" name="Check Box 103" hidden="1">
              <a:extLst>
                <a:ext uri="{63B3BB69-23CF-44E3-9099-C40C66FF867C}">
                  <a14:compatExt spid="_x0000_s62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2"/>
  <sheetViews>
    <sheetView workbookViewId="0">
      <selection activeCell="A9" sqref="A9:E9"/>
    </sheetView>
  </sheetViews>
  <sheetFormatPr baseColWidth="10" defaultColWidth="0" defaultRowHeight="15" zeroHeight="1" x14ac:dyDescent="0.25"/>
  <cols>
    <col min="1" max="1" width="53.7109375" style="32" customWidth="1"/>
    <col min="2" max="4" width="16.7109375" style="18" customWidth="1"/>
    <col min="5" max="5" width="16.7109375" style="78" customWidth="1"/>
    <col min="6" max="6" width="0.140625" style="24" customWidth="1"/>
    <col min="7" max="16383" width="11.42578125" style="24" hidden="1"/>
    <col min="16384" max="16384" width="4.85546875" style="24" hidden="1"/>
  </cols>
  <sheetData>
    <row r="1" spans="1:5" x14ac:dyDescent="0.25">
      <c r="A1" s="26"/>
      <c r="B1" s="27"/>
      <c r="C1" s="157" t="s">
        <v>0</v>
      </c>
      <c r="D1" s="158"/>
      <c r="E1" s="159"/>
    </row>
    <row r="2" spans="1:5" x14ac:dyDescent="0.25">
      <c r="A2" s="28"/>
      <c r="B2" s="29"/>
      <c r="C2" s="160" t="s">
        <v>1</v>
      </c>
      <c r="D2" s="161"/>
      <c r="E2" s="162"/>
    </row>
    <row r="3" spans="1:5" x14ac:dyDescent="0.25">
      <c r="A3" s="28"/>
      <c r="B3" s="29"/>
      <c r="C3" s="160" t="s">
        <v>2</v>
      </c>
      <c r="D3" s="161"/>
      <c r="E3" s="162"/>
    </row>
    <row r="4" spans="1:5" x14ac:dyDescent="0.25">
      <c r="A4" s="28"/>
      <c r="B4" s="29"/>
      <c r="C4" s="160" t="s">
        <v>3</v>
      </c>
      <c r="D4" s="161"/>
      <c r="E4" s="162"/>
    </row>
    <row r="5" spans="1:5" x14ac:dyDescent="0.25">
      <c r="A5" s="28"/>
      <c r="B5" s="29"/>
      <c r="C5" s="163" t="s">
        <v>4</v>
      </c>
      <c r="D5" s="164"/>
      <c r="E5" s="165"/>
    </row>
    <row r="6" spans="1:5" ht="40.5" customHeight="1" x14ac:dyDescent="0.25">
      <c r="A6" s="166" t="s">
        <v>5</v>
      </c>
      <c r="B6" s="167"/>
      <c r="C6" s="166" t="s">
        <v>161</v>
      </c>
      <c r="D6" s="167"/>
      <c r="E6" s="168"/>
    </row>
    <row r="7" spans="1:5" x14ac:dyDescent="0.25">
      <c r="A7" s="140" t="str">
        <f>CODFORMULAIRE&amp;" - version "&amp;VERSIONFORMULAIRE&amp;" du "&amp;TEXT(DATEVERSIONFORMULAIRE,"jj/mm/aaaa")</f>
        <v>F_DPF_AEAP_FUITE - version 1.0 du 25/03/2019</v>
      </c>
      <c r="B7" s="121"/>
      <c r="C7" s="175"/>
      <c r="D7" s="175"/>
      <c r="E7" s="141">
        <f ca="1">IF(LEN(INFO("VERSION"))&lt;8,VALUE(MID(INFO("VERSION"),1,2)),0)</f>
        <v>14</v>
      </c>
    </row>
    <row r="8" spans="1:5" ht="47.25" customHeight="1" x14ac:dyDescent="0.25">
      <c r="A8" s="153" t="s">
        <v>37</v>
      </c>
      <c r="B8" s="154"/>
      <c r="C8" s="154"/>
      <c r="D8" s="154"/>
      <c r="E8" s="155"/>
    </row>
    <row r="9" spans="1:5" ht="99.75" customHeight="1" x14ac:dyDescent="0.25">
      <c r="A9" s="169" t="s">
        <v>177</v>
      </c>
      <c r="B9" s="170"/>
      <c r="C9" s="170"/>
      <c r="D9" s="170"/>
      <c r="E9" s="171"/>
    </row>
    <row r="10" spans="1:5" ht="174.75" customHeight="1" x14ac:dyDescent="0.25">
      <c r="A10" s="172" t="s">
        <v>156</v>
      </c>
      <c r="B10" s="173"/>
      <c r="C10" s="173"/>
      <c r="D10" s="173"/>
      <c r="E10" s="174"/>
    </row>
    <row r="11" spans="1:5" ht="275.25" customHeight="1" x14ac:dyDescent="0.25">
      <c r="A11" s="156" t="s">
        <v>162</v>
      </c>
      <c r="B11" s="156"/>
      <c r="C11" s="156"/>
      <c r="D11" s="156"/>
      <c r="E11" s="156"/>
    </row>
    <row r="12" spans="1:5" x14ac:dyDescent="0.25"/>
  </sheetData>
  <sheetProtection password="C663" sheet="1" objects="1" scenarios="1"/>
  <mergeCells count="12">
    <mergeCell ref="A8:E8"/>
    <mergeCell ref="A11:E11"/>
    <mergeCell ref="C1:E1"/>
    <mergeCell ref="C2:E2"/>
    <mergeCell ref="C3:E3"/>
    <mergeCell ref="C4:E4"/>
    <mergeCell ref="C5:E5"/>
    <mergeCell ref="A6:B6"/>
    <mergeCell ref="C6:E6"/>
    <mergeCell ref="A9:E9"/>
    <mergeCell ref="A10:E10"/>
    <mergeCell ref="C7:D7"/>
  </mergeCells>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5" tint="-0.249977111117893"/>
  </sheetPr>
  <dimension ref="A1:C8"/>
  <sheetViews>
    <sheetView workbookViewId="0">
      <selection activeCell="A6" sqref="A6"/>
    </sheetView>
  </sheetViews>
  <sheetFormatPr baseColWidth="10" defaultRowHeight="15" x14ac:dyDescent="0.25"/>
  <cols>
    <col min="3" max="3" width="11.42578125" style="50"/>
  </cols>
  <sheetData>
    <row r="1" spans="1:3" s="24" customFormat="1" x14ac:dyDescent="0.25">
      <c r="A1" s="24" t="s">
        <v>76</v>
      </c>
      <c r="B1" s="24" t="s">
        <v>77</v>
      </c>
      <c r="C1" s="72" t="s">
        <v>98</v>
      </c>
    </row>
    <row r="2" spans="1:3" x14ac:dyDescent="0.25">
      <c r="A2" t="s">
        <v>79</v>
      </c>
      <c r="B2" s="24" t="str">
        <f t="shared" ref="B2:B8" ca="1" si="0">INDIRECT(A2&amp;"_INDIC")</f>
        <v/>
      </c>
    </row>
    <row r="3" spans="1:3" x14ac:dyDescent="0.25">
      <c r="A3" t="s">
        <v>80</v>
      </c>
      <c r="B3" s="24" t="str">
        <f t="shared" ca="1" si="0"/>
        <v/>
      </c>
    </row>
    <row r="4" spans="1:3" s="24" customFormat="1" x14ac:dyDescent="0.25">
      <c r="A4" s="24" t="s">
        <v>131</v>
      </c>
      <c r="B4" s="24">
        <f t="shared" ca="1" si="0"/>
        <v>0</v>
      </c>
      <c r="C4" s="50"/>
    </row>
    <row r="5" spans="1:3" x14ac:dyDescent="0.25">
      <c r="A5" t="s">
        <v>192</v>
      </c>
      <c r="B5" s="24" t="str">
        <f t="shared" ca="1" si="0"/>
        <v/>
      </c>
    </row>
    <row r="6" spans="1:3" x14ac:dyDescent="0.25">
      <c r="A6" t="s">
        <v>193</v>
      </c>
      <c r="B6" s="24" t="str">
        <f t="shared" ca="1" si="0"/>
        <v/>
      </c>
    </row>
    <row r="7" spans="1:3" x14ac:dyDescent="0.25">
      <c r="A7" t="s">
        <v>194</v>
      </c>
      <c r="B7" s="24" t="str">
        <f t="shared" ca="1" si="0"/>
        <v/>
      </c>
    </row>
    <row r="8" spans="1:3" x14ac:dyDescent="0.25">
      <c r="A8" t="s">
        <v>195</v>
      </c>
      <c r="B8" s="24">
        <f t="shared" ca="1" si="0"/>
        <v>0</v>
      </c>
    </row>
  </sheetData>
  <sheetProtection password="C66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C9"/>
  <sheetViews>
    <sheetView tabSelected="1" workbookViewId="0">
      <selection activeCell="A9" sqref="A9:E9"/>
    </sheetView>
  </sheetViews>
  <sheetFormatPr baseColWidth="10" defaultColWidth="0" defaultRowHeight="15" zeroHeight="1" x14ac:dyDescent="0.25"/>
  <cols>
    <col min="1" max="1" width="53.7109375" customWidth="1"/>
    <col min="2" max="5" width="16.7109375" customWidth="1"/>
    <col min="6" max="6" width="0.140625" customWidth="1"/>
    <col min="7" max="16383" width="11.42578125" hidden="1"/>
    <col min="16384" max="16384" width="5.28515625" hidden="1"/>
  </cols>
  <sheetData>
    <row r="1" spans="1:5" x14ac:dyDescent="0.25">
      <c r="A1" s="26"/>
      <c r="B1" s="27"/>
      <c r="C1" s="157" t="s">
        <v>0</v>
      </c>
      <c r="D1" s="158"/>
      <c r="E1" s="159"/>
    </row>
    <row r="2" spans="1:5" x14ac:dyDescent="0.25">
      <c r="A2" s="28"/>
      <c r="B2" s="29"/>
      <c r="C2" s="160" t="s">
        <v>1</v>
      </c>
      <c r="D2" s="161"/>
      <c r="E2" s="162"/>
    </row>
    <row r="3" spans="1:5" x14ac:dyDescent="0.25">
      <c r="A3" s="28"/>
      <c r="B3" s="29"/>
      <c r="C3" s="160" t="s">
        <v>2</v>
      </c>
      <c r="D3" s="161"/>
      <c r="E3" s="162"/>
    </row>
    <row r="4" spans="1:5" x14ac:dyDescent="0.25">
      <c r="A4" s="28"/>
      <c r="B4" s="29"/>
      <c r="C4" s="160" t="s">
        <v>3</v>
      </c>
      <c r="D4" s="161"/>
      <c r="E4" s="162"/>
    </row>
    <row r="5" spans="1:5" x14ac:dyDescent="0.25">
      <c r="A5" s="28"/>
      <c r="B5" s="29"/>
      <c r="C5" s="163" t="s">
        <v>4</v>
      </c>
      <c r="D5" s="164"/>
      <c r="E5" s="165"/>
    </row>
    <row r="6" spans="1:5" ht="40.5" customHeight="1" x14ac:dyDescent="0.25">
      <c r="A6" s="166" t="s">
        <v>5</v>
      </c>
      <c r="B6" s="167"/>
      <c r="C6" s="166" t="s">
        <v>161</v>
      </c>
      <c r="D6" s="167"/>
      <c r="E6" s="168"/>
    </row>
    <row r="7" spans="1:5" x14ac:dyDescent="0.25">
      <c r="A7" s="139" t="str">
        <f>CODFORMULAIRE&amp;" - version "&amp;VERSIONFORMULAIRE&amp;" du "&amp;TEXT(DATEVERSIONFORMULAIRE,"jj/mm/aaaa")</f>
        <v>F_DPF_AEAP_FUITE - version 1.0 du 25/03/2019</v>
      </c>
      <c r="B7" s="25"/>
      <c r="C7" s="24"/>
      <c r="D7" s="24"/>
      <c r="E7" s="24"/>
    </row>
    <row r="8" spans="1:5" ht="47.25" customHeight="1" x14ac:dyDescent="0.25">
      <c r="A8" s="176" t="s">
        <v>187</v>
      </c>
      <c r="B8" s="177"/>
      <c r="C8" s="177"/>
      <c r="D8" s="177"/>
      <c r="E8" s="178"/>
    </row>
    <row r="9" spans="1:5" ht="349.5" customHeight="1" x14ac:dyDescent="0.25">
      <c r="A9" s="179" t="s">
        <v>188</v>
      </c>
      <c r="B9" s="179"/>
      <c r="C9" s="179"/>
      <c r="D9" s="179"/>
      <c r="E9" s="179"/>
    </row>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G1048576"/>
  <sheetViews>
    <sheetView workbookViewId="0">
      <selection activeCell="B13" sqref="B13:F13"/>
    </sheetView>
  </sheetViews>
  <sheetFormatPr baseColWidth="10" defaultColWidth="0" defaultRowHeight="15" zeroHeight="1" x14ac:dyDescent="0.25"/>
  <cols>
    <col min="1" max="1" width="66.42578125" style="20" customWidth="1"/>
    <col min="2" max="2" width="16.7109375" style="57" customWidth="1"/>
    <col min="3" max="3" width="29.5703125" style="57" customWidth="1"/>
    <col min="4" max="4" width="15.85546875" style="57" customWidth="1"/>
    <col min="5" max="5" width="8.85546875" style="57" customWidth="1"/>
    <col min="6" max="6" width="17.42578125" style="54" customWidth="1"/>
    <col min="7" max="7" width="0.140625" customWidth="1"/>
    <col min="8" max="16384" width="11.42578125" hidden="1"/>
  </cols>
  <sheetData>
    <row r="1" spans="1:6" x14ac:dyDescent="0.25">
      <c r="A1" s="2"/>
      <c r="B1" s="31"/>
      <c r="C1" s="212" t="s">
        <v>0</v>
      </c>
      <c r="D1" s="213"/>
      <c r="E1" s="213"/>
      <c r="F1" s="214"/>
    </row>
    <row r="2" spans="1:6" x14ac:dyDescent="0.25">
      <c r="A2" s="3"/>
      <c r="B2" s="22"/>
      <c r="C2" s="215" t="s">
        <v>1</v>
      </c>
      <c r="D2" s="216"/>
      <c r="E2" s="216"/>
      <c r="F2" s="217"/>
    </row>
    <row r="3" spans="1:6" x14ac:dyDescent="0.25">
      <c r="B3" s="22"/>
      <c r="C3" s="215" t="s">
        <v>2</v>
      </c>
      <c r="D3" s="216"/>
      <c r="E3" s="216"/>
      <c r="F3" s="217"/>
    </row>
    <row r="4" spans="1:6" x14ac:dyDescent="0.25">
      <c r="B4" s="22"/>
      <c r="C4" s="215" t="s">
        <v>3</v>
      </c>
      <c r="D4" s="216"/>
      <c r="E4" s="216"/>
      <c r="F4" s="217"/>
    </row>
    <row r="5" spans="1:6" x14ac:dyDescent="0.25">
      <c r="A5" s="3"/>
      <c r="B5" s="22"/>
      <c r="C5" s="221" t="s">
        <v>4</v>
      </c>
      <c r="D5" s="222"/>
      <c r="E5" s="222"/>
      <c r="F5" s="223"/>
    </row>
    <row r="6" spans="1:6" ht="40.5" customHeight="1" x14ac:dyDescent="0.25">
      <c r="A6" s="166" t="s">
        <v>5</v>
      </c>
      <c r="B6" s="168"/>
      <c r="C6" s="166" t="s">
        <v>161</v>
      </c>
      <c r="D6" s="167"/>
      <c r="E6" s="167"/>
      <c r="F6" s="168"/>
    </row>
    <row r="7" spans="1:6" x14ac:dyDescent="0.25">
      <c r="A7" s="138" t="str">
        <f>CODFORMULAIRE&amp;" - version "&amp;VERSIONFORMULAIRE&amp;" du "&amp;TEXT(DATEVERSIONFORMULAIRE,"jj/mm/aaaa")</f>
        <v>F_DPF_AEAP_FUITE - version 1.0 du 25/03/2019</v>
      </c>
      <c r="C7" s="227"/>
      <c r="D7" s="227"/>
      <c r="E7" s="130"/>
      <c r="F7" s="118"/>
    </row>
    <row r="8" spans="1:6" s="24" customFormat="1" x14ac:dyDescent="0.25">
      <c r="A8" s="224" t="s">
        <v>36</v>
      </c>
      <c r="B8" s="225"/>
      <c r="C8" s="225"/>
      <c r="D8" s="225"/>
      <c r="E8" s="225"/>
      <c r="F8" s="226"/>
    </row>
    <row r="9" spans="1:6" s="24" customFormat="1" ht="35.25" customHeight="1" x14ac:dyDescent="0.25">
      <c r="A9" s="228" t="str">
        <f ca="1">IF(VERSIONEXCEL&lt;14,"ATTENTION: Votre version Excel est inférieure à la version minimale acceptable
pour pouvoir remplir convenablement ce formulaire", "")</f>
        <v/>
      </c>
      <c r="B9" s="229"/>
      <c r="C9" s="229"/>
      <c r="D9" s="229"/>
      <c r="E9" s="229"/>
      <c r="F9" s="230"/>
    </row>
    <row r="10" spans="1:6" ht="21" x14ac:dyDescent="0.25">
      <c r="A10" s="218" t="s">
        <v>108</v>
      </c>
      <c r="B10" s="219"/>
      <c r="C10" s="219"/>
      <c r="D10" s="219"/>
      <c r="E10" s="219"/>
      <c r="F10" s="220"/>
    </row>
    <row r="11" spans="1:6" x14ac:dyDescent="0.25"/>
    <row r="12" spans="1:6" ht="15.75" x14ac:dyDescent="0.25">
      <c r="A12" s="55" t="s">
        <v>6</v>
      </c>
      <c r="B12" s="52"/>
      <c r="C12" s="58"/>
      <c r="D12" s="58"/>
      <c r="E12" s="58"/>
      <c r="F12" s="53"/>
    </row>
    <row r="13" spans="1:6" ht="15.75" x14ac:dyDescent="0.25">
      <c r="A13" s="59" t="s">
        <v>89</v>
      </c>
      <c r="B13" s="196"/>
      <c r="C13" s="196"/>
      <c r="D13" s="196"/>
      <c r="E13" s="196"/>
      <c r="F13" s="197"/>
    </row>
    <row r="14" spans="1:6" ht="15.75" x14ac:dyDescent="0.25">
      <c r="A14" s="56" t="s">
        <v>88</v>
      </c>
      <c r="B14" s="110"/>
      <c r="C14" s="122"/>
      <c r="D14" s="122"/>
      <c r="E14" s="122"/>
      <c r="F14" s="123"/>
    </row>
    <row r="15" spans="1:6" ht="15.75" x14ac:dyDescent="0.25">
      <c r="A15" s="56" t="s">
        <v>87</v>
      </c>
      <c r="B15" s="196"/>
      <c r="C15" s="196"/>
      <c r="D15" s="196"/>
      <c r="E15" s="196"/>
      <c r="F15" s="197"/>
    </row>
    <row r="16" spans="1:6" s="1" customFormat="1" ht="15.75" x14ac:dyDescent="0.25">
      <c r="A16" s="56" t="s">
        <v>7</v>
      </c>
      <c r="B16" s="110"/>
      <c r="C16" s="68"/>
      <c r="D16" s="68"/>
      <c r="E16" s="68"/>
      <c r="F16" s="69"/>
    </row>
    <row r="17" spans="1:6" ht="15" customHeight="1" x14ac:dyDescent="0.25">
      <c r="A17" s="87" t="s">
        <v>82</v>
      </c>
      <c r="B17" s="124"/>
      <c r="C17" s="125"/>
      <c r="D17" s="125"/>
      <c r="E17" s="125"/>
      <c r="F17" s="126"/>
    </row>
    <row r="18" spans="1:6" s="1" customFormat="1" ht="4.5" hidden="1" customHeight="1" x14ac:dyDescent="0.25">
      <c r="A18" s="56"/>
      <c r="B18" s="51"/>
      <c r="C18" s="68"/>
      <c r="D18" s="68"/>
      <c r="E18" s="68"/>
      <c r="F18" s="69"/>
    </row>
    <row r="19" spans="1:6" s="24" customFormat="1" ht="15.75" x14ac:dyDescent="0.25">
      <c r="A19" s="88" t="s">
        <v>81</v>
      </c>
      <c r="B19" s="60"/>
      <c r="C19" s="70"/>
      <c r="D19" s="70"/>
      <c r="E19" s="70"/>
      <c r="F19" s="71"/>
    </row>
    <row r="20" spans="1:6" x14ac:dyDescent="0.25"/>
    <row r="21" spans="1:6" ht="15.75" x14ac:dyDescent="0.25">
      <c r="A21" s="5" t="s">
        <v>8</v>
      </c>
      <c r="B21" s="6"/>
      <c r="C21" s="6"/>
      <c r="D21" s="58"/>
      <c r="E21" s="58"/>
      <c r="F21" s="53"/>
    </row>
    <row r="22" spans="1:6" s="24" customFormat="1" ht="15.75" x14ac:dyDescent="0.25">
      <c r="A22" s="36" t="s">
        <v>86</v>
      </c>
      <c r="B22" s="64"/>
      <c r="C22" s="35"/>
      <c r="D22" s="57"/>
      <c r="E22" s="57"/>
      <c r="F22" s="54"/>
    </row>
    <row r="23" spans="1:6" ht="15.75" x14ac:dyDescent="0.25">
      <c r="A23" s="7" t="s">
        <v>53</v>
      </c>
      <c r="B23" s="185"/>
      <c r="C23" s="185"/>
    </row>
    <row r="24" spans="1:6" ht="15.75" x14ac:dyDescent="0.25">
      <c r="A24" s="7" t="s">
        <v>78</v>
      </c>
      <c r="B24" s="186"/>
      <c r="C24" s="186"/>
    </row>
    <row r="25" spans="1:6" ht="15.75" x14ac:dyDescent="0.25">
      <c r="A25" s="7" t="s">
        <v>14</v>
      </c>
      <c r="B25" s="187"/>
      <c r="C25" s="187"/>
    </row>
    <row r="26" spans="1:6" ht="15.75" x14ac:dyDescent="0.25">
      <c r="A26" s="8" t="s">
        <v>54</v>
      </c>
      <c r="B26" s="198"/>
      <c r="C26" s="199"/>
      <c r="D26" s="4"/>
      <c r="E26" s="4"/>
      <c r="F26" s="9"/>
    </row>
    <row r="27" spans="1:6" x14ac:dyDescent="0.25"/>
    <row r="28" spans="1:6" ht="21" x14ac:dyDescent="0.35">
      <c r="A28" s="200" t="s">
        <v>109</v>
      </c>
      <c r="B28" s="201"/>
      <c r="C28" s="201"/>
      <c r="D28" s="201"/>
      <c r="E28" s="201"/>
      <c r="F28" s="202"/>
    </row>
    <row r="29" spans="1:6" ht="35.25" customHeight="1" x14ac:dyDescent="0.25">
      <c r="A29" s="205" t="s">
        <v>124</v>
      </c>
      <c r="B29" s="206"/>
      <c r="C29" s="206"/>
      <c r="D29" s="206"/>
      <c r="E29" s="206"/>
      <c r="F29" s="207"/>
    </row>
    <row r="30" spans="1:6" x14ac:dyDescent="0.25">
      <c r="A30" s="59" t="s">
        <v>19</v>
      </c>
      <c r="B30" s="203"/>
      <c r="C30" s="203"/>
      <c r="D30" s="210"/>
      <c r="E30" s="210"/>
      <c r="F30" s="211"/>
    </row>
    <row r="31" spans="1:6" s="24" customFormat="1" x14ac:dyDescent="0.25">
      <c r="A31" s="59"/>
      <c r="B31" s="132"/>
      <c r="C31" s="132"/>
      <c r="D31" s="83"/>
      <c r="E31" s="83"/>
      <c r="F31" s="54"/>
    </row>
    <row r="32" spans="1:6" ht="19.5" customHeight="1" x14ac:dyDescent="0.25">
      <c r="A32" s="142" t="s">
        <v>134</v>
      </c>
      <c r="B32" s="131"/>
      <c r="C32" s="143" t="s">
        <v>181</v>
      </c>
      <c r="D32" s="151"/>
      <c r="E32" s="137" t="s">
        <v>182</v>
      </c>
      <c r="F32" s="149"/>
    </row>
    <row r="33" spans="1:6" ht="36" customHeight="1" x14ac:dyDescent="0.25">
      <c r="A33" s="89"/>
      <c r="B33" s="204" t="s">
        <v>111</v>
      </c>
      <c r="C33" s="204"/>
      <c r="D33" s="208" t="s">
        <v>174</v>
      </c>
      <c r="E33" s="209"/>
      <c r="F33" s="150"/>
    </row>
    <row r="34" spans="1:6" ht="15.75" x14ac:dyDescent="0.25">
      <c r="A34" s="90" t="s">
        <v>15</v>
      </c>
      <c r="B34" s="190"/>
      <c r="C34" s="190"/>
      <c r="D34" s="91"/>
      <c r="E34" s="91"/>
      <c r="F34" s="92"/>
    </row>
    <row r="35" spans="1:6" ht="15.75" x14ac:dyDescent="0.25">
      <c r="A35" s="90" t="s">
        <v>16</v>
      </c>
      <c r="B35" s="190"/>
      <c r="C35" s="190"/>
      <c r="D35" s="188"/>
      <c r="E35" s="188"/>
      <c r="F35" s="189"/>
    </row>
    <row r="36" spans="1:6" ht="15.75" x14ac:dyDescent="0.25">
      <c r="A36" s="90" t="s">
        <v>17</v>
      </c>
      <c r="B36" s="190"/>
      <c r="C36" s="190"/>
      <c r="D36" s="188"/>
      <c r="E36" s="188"/>
      <c r="F36" s="189"/>
    </row>
    <row r="37" spans="1:6" ht="43.5" customHeight="1" x14ac:dyDescent="0.25">
      <c r="A37" s="90" t="s">
        <v>152</v>
      </c>
      <c r="B37" s="191"/>
      <c r="C37" s="191"/>
      <c r="D37" s="93"/>
      <c r="E37" s="133"/>
      <c r="F37" s="94"/>
    </row>
    <row r="38" spans="1:6" ht="15.75" x14ac:dyDescent="0.25">
      <c r="A38" s="90" t="s">
        <v>102</v>
      </c>
      <c r="B38" s="192"/>
      <c r="C38" s="192"/>
      <c r="D38" s="193"/>
      <c r="E38" s="193"/>
      <c r="F38" s="194"/>
    </row>
    <row r="39" spans="1:6" ht="15.75" x14ac:dyDescent="0.25">
      <c r="A39" s="90" t="s">
        <v>18</v>
      </c>
      <c r="B39" s="192"/>
      <c r="C39" s="192"/>
      <c r="D39" s="240"/>
      <c r="E39" s="240"/>
      <c r="F39" s="241"/>
    </row>
    <row r="40" spans="1:6" ht="15.75" x14ac:dyDescent="0.25">
      <c r="A40" s="90" t="s">
        <v>103</v>
      </c>
      <c r="B40" s="192"/>
      <c r="C40" s="192"/>
      <c r="D40" s="193"/>
      <c r="E40" s="193"/>
      <c r="F40" s="194"/>
    </row>
    <row r="41" spans="1:6" ht="15.75" x14ac:dyDescent="0.25">
      <c r="A41" s="90" t="s">
        <v>178</v>
      </c>
      <c r="B41" s="192"/>
      <c r="C41" s="192"/>
      <c r="D41" s="193"/>
      <c r="E41" s="193"/>
      <c r="F41" s="194"/>
    </row>
    <row r="42" spans="1:6" s="24" customFormat="1" ht="15.75" x14ac:dyDescent="0.25">
      <c r="A42" s="90" t="s">
        <v>104</v>
      </c>
      <c r="B42" s="192"/>
      <c r="C42" s="192"/>
      <c r="D42" s="193"/>
      <c r="E42" s="193"/>
      <c r="F42" s="194"/>
    </row>
    <row r="43" spans="1:6" s="24" customFormat="1" ht="15.75" x14ac:dyDescent="0.25">
      <c r="A43" s="90" t="s">
        <v>105</v>
      </c>
      <c r="B43" s="192"/>
      <c r="C43" s="192"/>
      <c r="D43" s="193"/>
      <c r="E43" s="193"/>
      <c r="F43" s="194"/>
    </row>
    <row r="44" spans="1:6" ht="15.75" x14ac:dyDescent="0.25">
      <c r="A44" s="90" t="s">
        <v>99</v>
      </c>
      <c r="B44" s="244"/>
      <c r="C44" s="244"/>
      <c r="D44" s="245"/>
      <c r="E44" s="245"/>
      <c r="F44" s="246"/>
    </row>
    <row r="45" spans="1:6" ht="15.75" x14ac:dyDescent="0.25">
      <c r="A45" s="106" t="s">
        <v>179</v>
      </c>
      <c r="B45" s="239" t="str">
        <f>IF(ISERROR(ROUND(((B41+B42+B43+B39)/(B38+B40))*100,2)),"",ROUND(((B41+B42+B43+B39)/(B38+B40))*100,2))</f>
        <v/>
      </c>
      <c r="C45" s="239"/>
      <c r="D45" s="242"/>
      <c r="E45" s="242"/>
      <c r="F45" s="243"/>
    </row>
    <row r="46" spans="1:6" ht="17.25" x14ac:dyDescent="0.25">
      <c r="A46" s="106" t="s">
        <v>133</v>
      </c>
      <c r="B46" s="236" t="str">
        <f>IF(ISERROR(ROUND(((B41+B43+B42+B39)/B44)/365,2)),"",ROUND(((B41+B43+B42+B39)/B44)/365,2))</f>
        <v/>
      </c>
      <c r="C46" s="236"/>
      <c r="D46" s="234"/>
      <c r="E46" s="234"/>
      <c r="F46" s="235"/>
    </row>
    <row r="47" spans="1:6" ht="17.25" x14ac:dyDescent="0.25">
      <c r="A47" s="106" t="s">
        <v>180</v>
      </c>
      <c r="B47" s="236" t="str">
        <f>IF(ISERROR(ROUND((((B38+B40-B39)-(B41+B42+B43))/B44)/365,2)),"",ROUND((((B38+B40-B39)-(B41+B42+B43))/B44)/365,2))</f>
        <v/>
      </c>
      <c r="C47" s="236"/>
      <c r="D47" s="234"/>
      <c r="E47" s="234"/>
      <c r="F47" s="235"/>
    </row>
    <row r="48" spans="1:6" x14ac:dyDescent="0.25">
      <c r="A48" s="111" t="s">
        <v>172</v>
      </c>
      <c r="B48" s="183"/>
      <c r="C48" s="183"/>
    </row>
    <row r="49" spans="1:6" s="24" customFormat="1" x14ac:dyDescent="0.25">
      <c r="A49" s="20" t="s">
        <v>173</v>
      </c>
      <c r="B49" s="184"/>
      <c r="C49" s="184"/>
      <c r="D49" s="57"/>
      <c r="E49" s="57"/>
      <c r="F49" s="54"/>
    </row>
    <row r="50" spans="1:6" ht="15.75" x14ac:dyDescent="0.25">
      <c r="A50" s="129" t="s">
        <v>158</v>
      </c>
      <c r="B50" s="195"/>
      <c r="C50" s="195"/>
      <c r="D50" s="237"/>
      <c r="E50" s="237"/>
      <c r="F50" s="238"/>
    </row>
    <row r="51" spans="1:6" s="24" customFormat="1" ht="29.25" customHeight="1" x14ac:dyDescent="0.25">
      <c r="A51" s="231" t="s">
        <v>183</v>
      </c>
      <c r="B51" s="232"/>
      <c r="C51" s="232"/>
      <c r="D51" s="232"/>
      <c r="E51" s="232"/>
      <c r="F51" s="233"/>
    </row>
    <row r="52" spans="1:6" s="24" customFormat="1" x14ac:dyDescent="0.25">
      <c r="A52" s="180" t="s">
        <v>157</v>
      </c>
      <c r="B52" s="181"/>
      <c r="C52" s="181"/>
      <c r="D52" s="181"/>
      <c r="E52" s="181"/>
      <c r="F52" s="182"/>
    </row>
    <row r="53" spans="1:6" hidden="1" x14ac:dyDescent="0.25"/>
    <row r="54" spans="1:6" hidden="1" x14ac:dyDescent="0.25"/>
    <row r="55" spans="1:6" hidden="1" x14ac:dyDescent="0.25"/>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13" hidden="1" x14ac:dyDescent="0.25"/>
    <row r="114" hidden="1" x14ac:dyDescent="0.25"/>
    <row r="1048561" spans="1:6" hidden="1" x14ac:dyDescent="0.25"/>
    <row r="1048562" spans="1:6" hidden="1" x14ac:dyDescent="0.25"/>
    <row r="1048576" spans="1:6" s="24" customFormat="1" ht="15.75" hidden="1" x14ac:dyDescent="0.25">
      <c r="A1048576" s="106"/>
      <c r="B1048576" s="109"/>
      <c r="C1048576" s="109"/>
      <c r="D1048576" s="107"/>
      <c r="E1048576" s="128"/>
      <c r="F1048576" s="108"/>
    </row>
  </sheetData>
  <sheetProtection password="C663" sheet="1" objects="1" scenarios="1"/>
  <mergeCells count="55">
    <mergeCell ref="A51:F51"/>
    <mergeCell ref="D47:F47"/>
    <mergeCell ref="B47:C47"/>
    <mergeCell ref="D50:F50"/>
    <mergeCell ref="B39:C39"/>
    <mergeCell ref="B40:C40"/>
    <mergeCell ref="B41:C41"/>
    <mergeCell ref="B45:C45"/>
    <mergeCell ref="D46:F46"/>
    <mergeCell ref="D39:F39"/>
    <mergeCell ref="D40:F40"/>
    <mergeCell ref="D41:F41"/>
    <mergeCell ref="D45:F45"/>
    <mergeCell ref="B44:C44"/>
    <mergeCell ref="B46:C46"/>
    <mergeCell ref="D44:F44"/>
    <mergeCell ref="C1:F1"/>
    <mergeCell ref="C2:F2"/>
    <mergeCell ref="A10:F10"/>
    <mergeCell ref="C3:F3"/>
    <mergeCell ref="C4:F4"/>
    <mergeCell ref="C5:F5"/>
    <mergeCell ref="A6:B6"/>
    <mergeCell ref="C6:F6"/>
    <mergeCell ref="A8:F8"/>
    <mergeCell ref="C7:D7"/>
    <mergeCell ref="A9:F9"/>
    <mergeCell ref="B13:F13"/>
    <mergeCell ref="B15:F15"/>
    <mergeCell ref="B26:C26"/>
    <mergeCell ref="A28:F28"/>
    <mergeCell ref="D35:F35"/>
    <mergeCell ref="B30:C30"/>
    <mergeCell ref="B33:C33"/>
    <mergeCell ref="A29:F29"/>
    <mergeCell ref="B34:C34"/>
    <mergeCell ref="B35:C35"/>
    <mergeCell ref="D33:E33"/>
    <mergeCell ref="D30:F30"/>
    <mergeCell ref="A52:F52"/>
    <mergeCell ref="B48:C48"/>
    <mergeCell ref="B49:C49"/>
    <mergeCell ref="B23:C23"/>
    <mergeCell ref="B24:C24"/>
    <mergeCell ref="B25:C25"/>
    <mergeCell ref="D36:F36"/>
    <mergeCell ref="B36:C36"/>
    <mergeCell ref="B37:C37"/>
    <mergeCell ref="B42:C42"/>
    <mergeCell ref="B43:C43"/>
    <mergeCell ref="D42:F42"/>
    <mergeCell ref="D43:F43"/>
    <mergeCell ref="B38:C38"/>
    <mergeCell ref="D38:F38"/>
    <mergeCell ref="B50:C50"/>
  </mergeCells>
  <conditionalFormatting sqref="B23:C26 B13:B16 B34:C44">
    <cfRule type="containsBlanks" dxfId="35" priority="66">
      <formula>LEN(TRIM(B13))=0</formula>
    </cfRule>
  </conditionalFormatting>
  <conditionalFormatting sqref="B17">
    <cfRule type="containsBlanks" dxfId="34" priority="19">
      <formula>LEN(TRIM(B17))=0</formula>
    </cfRule>
    <cfRule type="expression" dxfId="33" priority="61">
      <formula>IF(AND(ISBLANK($B$17),$B$18="concession"),TRUE,FALSE)</formula>
    </cfRule>
    <cfRule type="expression" dxfId="32" priority="62">
      <formula>IF(AND(ISBLANK($B$17),$B$18="affermage"),TRUE,FALSE)</formula>
    </cfRule>
  </conditionalFormatting>
  <conditionalFormatting sqref="B32">
    <cfRule type="containsBlanks" dxfId="31" priority="53">
      <formula>LEN(TRIM(B32))=0</formula>
    </cfRule>
  </conditionalFormatting>
  <conditionalFormatting sqref="B30">
    <cfRule type="containsBlanks" dxfId="30" priority="54">
      <formula>LEN(TRIM(B30))=0</formula>
    </cfRule>
  </conditionalFormatting>
  <conditionalFormatting sqref="D30">
    <cfRule type="expression" dxfId="29" priority="24">
      <formula>IF(AND(ISBLANK($D$30),$B$30="L'unité de distribution de :"),TRUE,FALSE)</formula>
    </cfRule>
  </conditionalFormatting>
  <conditionalFormatting sqref="B22">
    <cfRule type="containsBlanks" dxfId="28" priority="18">
      <formula>LEN(TRIM(B22))=0</formula>
    </cfRule>
  </conditionalFormatting>
  <conditionalFormatting sqref="B19">
    <cfRule type="expression" dxfId="27" priority="15">
      <formula>IF(AND(ISBLANK($B$19),$B$18="affermage"),TRUE,FALSE)</formula>
    </cfRule>
    <cfRule type="expression" dxfId="26" priority="16">
      <formula>IF(AND(ISBLANK($B$19),$B$18="concession"),TRUE,FALSE)</formula>
    </cfRule>
  </conditionalFormatting>
  <conditionalFormatting sqref="A19">
    <cfRule type="expression" dxfId="25" priority="13">
      <formula>IF($B$18="affermage",TRUE,FALSE)</formula>
    </cfRule>
    <cfRule type="expression" dxfId="24" priority="14">
      <formula>IF($B$18="concession",TRUE,FALSE)</formula>
    </cfRule>
  </conditionalFormatting>
  <conditionalFormatting sqref="B50:C50">
    <cfRule type="containsBlanks" dxfId="23" priority="11">
      <formula>LEN(TRIM(B50))=0</formula>
    </cfRule>
  </conditionalFormatting>
  <conditionalFormatting sqref="B48:C49">
    <cfRule type="containsBlanks" dxfId="22" priority="67">
      <formula>LEN(TRIM(B48))=0</formula>
    </cfRule>
  </conditionalFormatting>
  <conditionalFormatting sqref="F33">
    <cfRule type="containsBlanks" dxfId="21" priority="5">
      <formula>LEN(TRIM(F33))=0</formula>
    </cfRule>
  </conditionalFormatting>
  <conditionalFormatting sqref="D32">
    <cfRule type="containsBlanks" dxfId="20" priority="4">
      <formula>LEN(TRIM(D32))=0</formula>
    </cfRule>
  </conditionalFormatting>
  <conditionalFormatting sqref="F32">
    <cfRule type="containsBlanks" dxfId="19" priority="3">
      <formula>LEN(TRIM(F32))=0</formula>
    </cfRule>
  </conditionalFormatting>
  <conditionalFormatting sqref="A51:F51">
    <cfRule type="expression" dxfId="18" priority="1">
      <formula>IF($F$33="Campagne de mesure",TRUE,FALSE)</formula>
    </cfRule>
  </conditionalFormatting>
  <dataValidations xWindow="654" yWindow="601" count="18">
    <dataValidation type="textLength" operator="equal" allowBlank="1" showInputMessage="1" showErrorMessage="1" error="Un SIRET comporte 14 caractères" sqref="B14">
      <formula1>14</formula1>
    </dataValidation>
    <dataValidation type="decimal" allowBlank="1" showErrorMessage="1" error="Le rendement est compris entre 0 et 100 %" sqref="D45:F45">
      <formula1>0</formula1>
      <formula2>100</formula2>
    </dataValidation>
    <dataValidation type="whole" allowBlank="1" showErrorMessage="1" error="L'indice de connaissance patrimonial est un nombre entier compris entre 0 et 120" sqref="D50:F50">
      <formula1>0</formula1>
      <formula2>120</formula2>
    </dataValidation>
    <dataValidation type="textLength" allowBlank="1" showInputMessage="1" showErrorMessage="1" error="Code sur 5 caractères attendu (chiffres ou lettres)" prompt="Ce numéro à 5 caractères est indiqué sur les conventions et courriers de l'Agence" sqref="B17">
      <formula1>5</formula1>
      <formula2>5</formula2>
    </dataValidation>
    <dataValidation type="custom" allowBlank="1" showInputMessage="1" showErrorMessage="1" error="Saisir un mél valide" sqref="B26:C26">
      <formula1>AND(NOT(ISERROR(SEARCH("@",B26))),NOT(ISERROR(SEARCH(".",B26))),NOT(ISERROR((SEARCH("@",B26)&lt;SEARCH(".",B26,SEARCH("@",B26))))))</formula1>
    </dataValidation>
    <dataValidation allowBlank="1" sqref="B45:C45"/>
    <dataValidation type="decimal" errorStyle="warning" allowBlank="1" showInputMessage="1" showErrorMessage="1" prompt="Le prix de l'eau au m3 doit être supérieur à 1 € et raisonnablement inférieur à 10 €." sqref="B37:C37">
      <formula1>1.3</formula1>
      <formula2>10</formula2>
    </dataValidation>
    <dataValidation type="textLength" operator="equal" allowBlank="1" showInputMessage="1" showErrorMessage="1" sqref="B32">
      <formula1>4</formula1>
    </dataValidation>
    <dataValidation type="whole" errorStyle="warning" allowBlank="1" showErrorMessage="1" error="L'indice de connaissance patrimonial est un nombre entier généralement compris entre 40 et 120." sqref="B50:C50">
      <formula1>40</formula1>
      <formula2>120</formula2>
    </dataValidation>
    <dataValidation type="textLength" operator="equal" allowBlank="1" showInputMessage="1" showErrorMessage="1" sqref="B16 B25:C25">
      <formula1>10</formula1>
    </dataValidation>
    <dataValidation type="decimal" operator="greaterThan" allowBlank="1" showInputMessage="1" showErrorMessage="1" prompt="Vérifiez que la longueur saisie est exprimée en km" sqref="B44:C44">
      <formula1>0</formula1>
    </dataValidation>
    <dataValidation allowBlank="1" showInputMessage="1" showErrorMessage="1" error="L'ILP est généralement compris entre 1 et 15. Une valeur au delà de cette plage n'est pas forcemment fausse mais il convient de vérifier les valeurs et les unités utilisées dans les cases ci-dessus." prompt="L'ILP est généralement compris entre 1 et 15. Une valeur au delà de cette plage n'est pas forcément fausse mais la majorité des valeurs se tient dans cette intervalle, il convient de vérifier les valeurs et les unités utilisées dans les cases ci-dessus." sqref="B47:C47"/>
    <dataValidation type="decimal" allowBlank="1" showInputMessage="1" showErrorMessage="1" sqref="B48:C48 B49:C49">
      <formula1>0</formula1>
      <formula2>100</formula2>
    </dataValidation>
    <dataValidation type="decimal" operator="greaterThan" allowBlank="1" showInputMessage="1" showErrorMessage="1" sqref="B38:C38">
      <formula1>0</formula1>
    </dataValidation>
    <dataValidation type="decimal" operator="greaterThanOrEqual" allowBlank="1" showInputMessage="1" showErrorMessage="1" sqref="B42:C42 B41:C41 B40:C40 B39:C39 B43:C43">
      <formula1>0</formula1>
    </dataValidation>
    <dataValidation allowBlank="1" showInputMessage="1" showErrorMessage="1" prompt="Utilisez la liste de valeurs" sqref="C31"/>
    <dataValidation type="date" operator="greaterThanOrEqual" allowBlank="1" showInputMessage="1" showErrorMessage="1" error="La date doit être postérieure à la version du présent formulaire" prompt="La durée minimale de la période est fixée à 6 mois" sqref="F32">
      <formula1>D32</formula1>
    </dataValidation>
    <dataValidation type="date" operator="equal" allowBlank="1" showInputMessage="1" showErrorMessage="1" error="La date doit être postérieure à la version du présent formulaire" prompt="La durée minimale de la période est fixée à 6 mois" sqref="D32">
      <formula1>D32</formula1>
    </dataValidation>
  </dataValidations>
  <printOptions horizontalCentered="1"/>
  <pageMargins left="0.7" right="0.7" top="0.75" bottom="0.75" header="0.3" footer="0.3"/>
  <pageSetup paperSize="9" scale="72" orientation="portrait" r:id="rId1"/>
  <drawing r:id="rId2"/>
  <legacyDrawing r:id="rId3"/>
  <extLst>
    <ext xmlns:x14="http://schemas.microsoft.com/office/spreadsheetml/2009/9/main" uri="{CCE6A557-97BC-4b89-ADB6-D9C93CAAB3DF}">
      <x14:dataValidations xmlns:xm="http://schemas.microsoft.com/office/excel/2006/main" xWindow="654" yWindow="601" count="3">
        <x14:dataValidation type="list" allowBlank="1" showInputMessage="1" showErrorMessage="1" prompt="Utilisez la liste de valeurs">
          <x14:formula1>
            <xm:f>'Liste de valeurs'!$S$1:$S$3</xm:f>
          </x14:formula1>
          <xm:sqref>B22</xm:sqref>
        </x14:dataValidation>
        <x14:dataValidation type="list" allowBlank="1" showInputMessage="1" showErrorMessage="1" prompt="Utilisez la liste de valeurs">
          <x14:formula1>
            <xm:f>'Liste de valeurs'!$E$1:$E$2</xm:f>
          </x14:formula1>
          <xm:sqref>B30 C30</xm:sqref>
        </x14:dataValidation>
        <x14:dataValidation type="list" allowBlank="1" showInputMessage="1" showErrorMessage="1">
          <x14:formula1>
            <xm:f>'Liste de valeurs'!$I$9:$I$11</xm:f>
          </x14:formula1>
          <xm:sqref>F33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F94"/>
  <sheetViews>
    <sheetView zoomScaleNormal="100" workbookViewId="0">
      <selection activeCell="D14" sqref="D14"/>
    </sheetView>
  </sheetViews>
  <sheetFormatPr baseColWidth="10" defaultColWidth="0" defaultRowHeight="15" zeroHeight="1" x14ac:dyDescent="0.25"/>
  <cols>
    <col min="1" max="1" width="46.7109375" style="32" customWidth="1"/>
    <col min="2" max="2" width="23.7109375" style="18" customWidth="1"/>
    <col min="3" max="4" width="16.7109375" style="18" customWidth="1"/>
    <col min="5" max="5" width="17.85546875" style="78" customWidth="1"/>
    <col min="6" max="6" width="0.140625" customWidth="1"/>
    <col min="7" max="16384" width="11.42578125" hidden="1"/>
  </cols>
  <sheetData>
    <row r="1" spans="1:5" x14ac:dyDescent="0.25">
      <c r="A1" s="2"/>
      <c r="B1" s="52"/>
      <c r="C1" s="212" t="s">
        <v>0</v>
      </c>
      <c r="D1" s="213"/>
      <c r="E1" s="214"/>
    </row>
    <row r="2" spans="1:5" x14ac:dyDescent="0.25">
      <c r="A2" s="3"/>
      <c r="B2" s="19"/>
      <c r="C2" s="215" t="s">
        <v>1</v>
      </c>
      <c r="D2" s="216"/>
      <c r="E2" s="217"/>
    </row>
    <row r="3" spans="1:5" x14ac:dyDescent="0.25">
      <c r="A3" s="3"/>
      <c r="B3" s="19"/>
      <c r="C3" s="215" t="s">
        <v>2</v>
      </c>
      <c r="D3" s="216"/>
      <c r="E3" s="217"/>
    </row>
    <row r="4" spans="1:5" x14ac:dyDescent="0.25">
      <c r="A4" s="3"/>
      <c r="B4" s="19"/>
      <c r="C4" s="215" t="s">
        <v>3</v>
      </c>
      <c r="D4" s="216"/>
      <c r="E4" s="217"/>
    </row>
    <row r="5" spans="1:5" x14ac:dyDescent="0.25">
      <c r="A5" s="3"/>
      <c r="B5" s="19"/>
      <c r="C5" s="221" t="s">
        <v>4</v>
      </c>
      <c r="D5" s="222"/>
      <c r="E5" s="223"/>
    </row>
    <row r="6" spans="1:5" ht="40.5" customHeight="1" x14ac:dyDescent="0.25">
      <c r="A6" s="166" t="s">
        <v>5</v>
      </c>
      <c r="B6" s="167"/>
      <c r="C6" s="166" t="s">
        <v>161</v>
      </c>
      <c r="D6" s="167"/>
      <c r="E6" s="168"/>
    </row>
    <row r="7" spans="1:5" s="24" customFormat="1" ht="13.5" customHeight="1" x14ac:dyDescent="0.25">
      <c r="A7" s="138" t="str">
        <f>CODFORMULAIRE&amp;" - version "&amp;VERSIONFORMULAIRE&amp;" du "&amp;TEXT(DATEVERSIONFORMULAIRE,"jj/mm/aaaa")</f>
        <v>F_DPF_AEAP_FUITE - version 1.0 du 25/03/2019</v>
      </c>
      <c r="B7" s="30"/>
      <c r="C7" s="30"/>
      <c r="D7" s="30"/>
      <c r="E7" s="79"/>
    </row>
    <row r="8" spans="1:5" x14ac:dyDescent="0.25">
      <c r="A8" s="224" t="s">
        <v>36</v>
      </c>
      <c r="B8" s="225"/>
      <c r="C8" s="225"/>
      <c r="D8" s="225"/>
      <c r="E8" s="226"/>
    </row>
    <row r="9" spans="1:5" s="24" customFormat="1" ht="36" customHeight="1" x14ac:dyDescent="0.3">
      <c r="A9" s="266" t="str">
        <f ca="1">IF(VERSIONEXCEL&lt;14,"ATTENTION: Votre version Excel est inférieure à la version minimale acceptable
pour pouvoir remplir convenablement ce formulaire", "")</f>
        <v/>
      </c>
      <c r="B9" s="267"/>
      <c r="C9" s="267"/>
      <c r="D9" s="267"/>
      <c r="E9" s="268"/>
    </row>
    <row r="10" spans="1:5" ht="45.75" customHeight="1" x14ac:dyDescent="0.25">
      <c r="A10" s="166" t="s">
        <v>107</v>
      </c>
      <c r="B10" s="167"/>
      <c r="C10" s="167"/>
      <c r="D10" s="167"/>
      <c r="E10" s="168"/>
    </row>
    <row r="11" spans="1:5" x14ac:dyDescent="0.25">
      <c r="A11" s="263" t="s">
        <v>127</v>
      </c>
      <c r="B11" s="264"/>
      <c r="C11" s="264"/>
      <c r="D11" s="264"/>
      <c r="E11" s="265"/>
    </row>
    <row r="12" spans="1:5" ht="45.75" customHeight="1" x14ac:dyDescent="0.25">
      <c r="A12" s="260" t="s">
        <v>125</v>
      </c>
      <c r="B12" s="261"/>
      <c r="C12" s="261"/>
      <c r="D12" s="261"/>
      <c r="E12" s="262"/>
    </row>
    <row r="13" spans="1:5" ht="90.75" customHeight="1" x14ac:dyDescent="0.25">
      <c r="A13" s="257" t="s">
        <v>184</v>
      </c>
      <c r="B13" s="258"/>
      <c r="C13" s="258"/>
      <c r="D13" s="258"/>
      <c r="E13" s="259"/>
    </row>
    <row r="14" spans="1:5" s="24" customFormat="1" ht="18" customHeight="1" x14ac:dyDescent="0.25">
      <c r="A14" s="145" t="s">
        <v>128</v>
      </c>
      <c r="B14" s="248" t="s">
        <v>185</v>
      </c>
      <c r="C14" s="248"/>
      <c r="D14" s="144"/>
      <c r="E14" s="134" t="s">
        <v>94</v>
      </c>
    </row>
    <row r="15" spans="1:5" s="24" customFormat="1" ht="17.25" customHeight="1" x14ac:dyDescent="0.25">
      <c r="A15" s="146"/>
      <c r="B15" s="249" t="s">
        <v>196</v>
      </c>
      <c r="C15" s="249"/>
      <c r="D15" s="144"/>
      <c r="E15" s="134" t="s">
        <v>94</v>
      </c>
    </row>
    <row r="16" spans="1:5" x14ac:dyDescent="0.25">
      <c r="B16" s="102" t="s">
        <v>186</v>
      </c>
      <c r="C16" s="103"/>
      <c r="D16" s="136">
        <f>SUM(D14,D15)</f>
        <v>0</v>
      </c>
      <c r="E16" s="104" t="s">
        <v>94</v>
      </c>
    </row>
    <row r="17" spans="1:5" x14ac:dyDescent="0.25">
      <c r="A17" s="147"/>
      <c r="B17" s="102" t="s">
        <v>33</v>
      </c>
      <c r="C17" s="103"/>
      <c r="D17" s="135" t="str">
        <f>IF(ISERROR(ROUND(IP_INDIC*(LV_INDIC/1000)*365,0)),"",ROUND(IP_INDIC*(LV_INDIC/1000)*365,0))</f>
        <v/>
      </c>
      <c r="E17" s="104" t="s">
        <v>30</v>
      </c>
    </row>
    <row r="18" spans="1:5" ht="16.5" customHeight="1" x14ac:dyDescent="0.25">
      <c r="A18" s="147"/>
      <c r="B18" s="256" t="s">
        <v>35</v>
      </c>
      <c r="C18" s="256"/>
      <c r="D18" s="99" t="str">
        <f>IF(ISERROR(((('Etape 1 - Le demandeur '!B41+'Etape 1 - Le demandeur '!B42+'Etape 1 - Le demandeur '!B43+'Etape 1 - Le demandeur '!B39)/('Etape 1 - Le demandeur '!B38+'Etape 1 - Le demandeur '!B40-D17))*100)-'Etape 1 - Le demandeur '!B45),"",((('Etape 1 - Le demandeur '!B41+'Etape 1 - Le demandeur '!B42+'Etape 1 - Le demandeur '!B43+'Etape 1 - Le demandeur '!B39)/('Etape 1 - Le demandeur '!B38+'Etape 1 - Le demandeur '!B40-D17))*100)-'Etape 1 - Le demandeur '!B45)</f>
        <v/>
      </c>
      <c r="E18" s="104" t="s">
        <v>34</v>
      </c>
    </row>
    <row r="19" spans="1:5" s="24" customFormat="1" ht="15.75" thickBot="1" x14ac:dyDescent="0.3">
      <c r="A19" s="148"/>
      <c r="B19" s="247" t="s">
        <v>129</v>
      </c>
      <c r="C19" s="247"/>
      <c r="D19" s="100" t="str">
        <f>IF(ISERROR(MAX(1,ROUND(0.5*(IP_INDIC/(0.2*IC_INDIC)),2))),"",MAX(1,ROUND(0.5*(IP_INDIC/(0.2*IC_INDIC)),2)))</f>
        <v/>
      </c>
      <c r="E19" s="105"/>
    </row>
    <row r="20" spans="1:5" ht="27" customHeight="1" x14ac:dyDescent="0.25">
      <c r="A20" s="250" t="s">
        <v>126</v>
      </c>
      <c r="B20" s="251"/>
      <c r="C20" s="251"/>
      <c r="D20" s="251"/>
      <c r="E20" s="252"/>
    </row>
    <row r="21" spans="1:5" ht="21.75" customHeight="1" x14ac:dyDescent="0.25">
      <c r="A21" s="253"/>
      <c r="B21" s="254"/>
      <c r="C21" s="254"/>
      <c r="D21" s="254"/>
      <c r="E21" s="255"/>
    </row>
    <row r="22" spans="1:5" hidden="1" x14ac:dyDescent="0.25"/>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sheetData>
  <sheetProtection password="C663" sheet="1" objects="1" scenarios="1"/>
  <mergeCells count="18">
    <mergeCell ref="A13:E13"/>
    <mergeCell ref="A6:B6"/>
    <mergeCell ref="C6:E6"/>
    <mergeCell ref="A12:E12"/>
    <mergeCell ref="A10:E10"/>
    <mergeCell ref="A11:E11"/>
    <mergeCell ref="A8:E8"/>
    <mergeCell ref="A9:E9"/>
    <mergeCell ref="C1:E1"/>
    <mergeCell ref="C2:E2"/>
    <mergeCell ref="C3:E3"/>
    <mergeCell ref="C4:E4"/>
    <mergeCell ref="C5:E5"/>
    <mergeCell ref="B19:C19"/>
    <mergeCell ref="B14:C14"/>
    <mergeCell ref="B15:C15"/>
    <mergeCell ref="A20:E21"/>
    <mergeCell ref="B18:C18"/>
  </mergeCells>
  <conditionalFormatting sqref="D14">
    <cfRule type="containsBlanks" dxfId="17" priority="2">
      <formula>LEN(TRIM(D14))=0</formula>
    </cfRule>
  </conditionalFormatting>
  <conditionalFormatting sqref="D15">
    <cfRule type="containsBlanks" dxfId="16" priority="1">
      <formula>LEN(TRIM(D15))=0</formula>
    </cfRule>
  </conditionalFormatting>
  <dataValidations xWindow="617" yWindow="578" count="3">
    <dataValidation operator="greaterThan" allowBlank="1" showInputMessage="1" showErrorMessage="1" error="Saisir un nombre" sqref="D16"/>
    <dataValidation type="decimal" operator="greaterThanOrEqual" allowBlank="1" showInputMessage="1" showErrorMessage="1" sqref="D15">
      <formula1>0</formula1>
    </dataValidation>
    <dataValidation type="whole" operator="greaterThan" allowBlank="1" showInputMessage="1" showErrorMessage="1" sqref="D14">
      <formula1>0</formula1>
    </dataValidation>
  </dataValidations>
  <pageMargins left="0.7" right="0.7" top="0.75" bottom="0.75" header="0.3" footer="0.3"/>
  <pageSetup paperSize="9" scale="71"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0"/>
  <sheetViews>
    <sheetView zoomScaleNormal="100" workbookViewId="0">
      <selection activeCell="A15" sqref="A15:E15"/>
    </sheetView>
  </sheetViews>
  <sheetFormatPr baseColWidth="10" defaultColWidth="0" defaultRowHeight="15" zeroHeight="1" x14ac:dyDescent="0.25"/>
  <cols>
    <col min="1" max="1" width="46.7109375" style="20" customWidth="1"/>
    <col min="2" max="2" width="23.7109375" style="57" customWidth="1"/>
    <col min="3" max="4" width="16.7109375" style="57" customWidth="1"/>
    <col min="5" max="5" width="16.7109375" style="54" customWidth="1"/>
    <col min="6" max="6" width="0.140625" customWidth="1"/>
    <col min="7" max="16383" width="11.42578125" hidden="1"/>
    <col min="16384" max="16384" width="5.85546875" hidden="1"/>
  </cols>
  <sheetData>
    <row r="1" spans="1:5" s="24" customFormat="1" x14ac:dyDescent="0.25">
      <c r="A1" s="2"/>
      <c r="B1" s="31"/>
      <c r="C1" s="212" t="s">
        <v>0</v>
      </c>
      <c r="D1" s="213"/>
      <c r="E1" s="214"/>
    </row>
    <row r="2" spans="1:5" s="24" customFormat="1" x14ac:dyDescent="0.25">
      <c r="A2" s="3"/>
      <c r="B2" s="22"/>
      <c r="C2" s="215" t="s">
        <v>1</v>
      </c>
      <c r="D2" s="216"/>
      <c r="E2" s="217"/>
    </row>
    <row r="3" spans="1:5" s="24" customFormat="1" x14ac:dyDescent="0.25">
      <c r="A3" s="20"/>
      <c r="B3" s="22"/>
      <c r="C3" s="215" t="s">
        <v>2</v>
      </c>
      <c r="D3" s="216"/>
      <c r="E3" s="217"/>
    </row>
    <row r="4" spans="1:5" s="24" customFormat="1" x14ac:dyDescent="0.25">
      <c r="A4" s="20"/>
      <c r="B4" s="22"/>
      <c r="C4" s="215" t="s">
        <v>3</v>
      </c>
      <c r="D4" s="216"/>
      <c r="E4" s="217"/>
    </row>
    <row r="5" spans="1:5" s="24" customFormat="1" x14ac:dyDescent="0.25">
      <c r="A5" s="3"/>
      <c r="B5" s="22"/>
      <c r="C5" s="221" t="s">
        <v>4</v>
      </c>
      <c r="D5" s="222"/>
      <c r="E5" s="223"/>
    </row>
    <row r="6" spans="1:5" s="24" customFormat="1" ht="40.5" customHeight="1" x14ac:dyDescent="0.25">
      <c r="A6" s="166" t="s">
        <v>5</v>
      </c>
      <c r="B6" s="168"/>
      <c r="C6" s="166" t="s">
        <v>161</v>
      </c>
      <c r="D6" s="167"/>
      <c r="E6" s="168"/>
    </row>
    <row r="7" spans="1:5" s="24" customFormat="1" x14ac:dyDescent="0.25">
      <c r="A7" s="138" t="str">
        <f>CODFORMULAIRE&amp;" - version "&amp;VERSIONFORMULAIRE&amp;" du "&amp;TEXT(DATEVERSIONFORMULAIRE,"jj/mm/aaaa")</f>
        <v>F_DPF_AEAP_FUITE - version 1.0 du 25/03/2019</v>
      </c>
      <c r="B7" s="57"/>
      <c r="C7" s="57"/>
      <c r="D7" s="57"/>
      <c r="E7" s="54"/>
    </row>
    <row r="8" spans="1:5" s="24" customFormat="1" x14ac:dyDescent="0.25">
      <c r="A8" s="224" t="s">
        <v>36</v>
      </c>
      <c r="B8" s="225"/>
      <c r="C8" s="225"/>
      <c r="D8" s="225"/>
      <c r="E8" s="226"/>
    </row>
    <row r="9" spans="1:5" s="24" customFormat="1" ht="39.75" customHeight="1" x14ac:dyDescent="0.35">
      <c r="A9" s="279" t="str">
        <f ca="1">IF(VERSIONEXCEL&lt;14,"ATTENTION: Votre version Excel est inférieure à la version minimale acceptable
pour pouvoir remplir convenablement ce formulaire", "")</f>
        <v/>
      </c>
      <c r="B9" s="280"/>
      <c r="C9" s="280"/>
      <c r="D9" s="280"/>
      <c r="E9" s="281"/>
    </row>
    <row r="10" spans="1:5" s="24" customFormat="1" hidden="1" x14ac:dyDescent="0.25">
      <c r="A10" s="20"/>
      <c r="B10" s="57"/>
      <c r="C10" s="57"/>
      <c r="D10" s="57"/>
      <c r="E10" s="54"/>
    </row>
    <row r="11" spans="1:5" ht="21" x14ac:dyDescent="0.35">
      <c r="A11" s="200" t="s">
        <v>22</v>
      </c>
      <c r="B11" s="201"/>
      <c r="C11" s="201"/>
      <c r="D11" s="201"/>
      <c r="E11" s="202"/>
    </row>
    <row r="12" spans="1:5" ht="19.5" customHeight="1" x14ac:dyDescent="0.35">
      <c r="A12" s="84"/>
      <c r="B12" s="12"/>
      <c r="C12" s="12"/>
      <c r="D12" s="12"/>
      <c r="E12" s="85"/>
    </row>
    <row r="13" spans="1:5" ht="15.75" x14ac:dyDescent="0.25">
      <c r="A13" s="278" t="s">
        <v>23</v>
      </c>
      <c r="B13" s="278"/>
      <c r="C13" s="278"/>
      <c r="D13" s="278"/>
      <c r="E13" s="278"/>
    </row>
    <row r="14" spans="1:5" ht="27" customHeight="1" x14ac:dyDescent="0.25">
      <c r="A14" s="272" t="s">
        <v>176</v>
      </c>
      <c r="B14" s="273"/>
      <c r="C14" s="273"/>
      <c r="D14" s="273"/>
      <c r="E14" s="274"/>
    </row>
    <row r="15" spans="1:5" ht="53.25" customHeight="1" x14ac:dyDescent="0.25">
      <c r="A15" s="269"/>
      <c r="B15" s="270"/>
      <c r="C15" s="270"/>
      <c r="D15" s="270"/>
      <c r="E15" s="271"/>
    </row>
    <row r="16" spans="1:5" ht="33.75" customHeight="1" x14ac:dyDescent="0.25">
      <c r="A16" s="275" t="s">
        <v>106</v>
      </c>
      <c r="B16" s="276"/>
      <c r="C16" s="276"/>
      <c r="D16" s="276"/>
      <c r="E16" s="277"/>
    </row>
    <row r="17" spans="1:5" ht="53.25" customHeight="1" x14ac:dyDescent="0.25">
      <c r="A17" s="285"/>
      <c r="B17" s="286"/>
      <c r="C17" s="284" t="s">
        <v>84</v>
      </c>
      <c r="D17" s="284"/>
      <c r="E17" s="65"/>
    </row>
    <row r="18" spans="1:5" s="86" customFormat="1" ht="15.75" customHeight="1" x14ac:dyDescent="0.25">
      <c r="A18" s="311" t="s">
        <v>130</v>
      </c>
      <c r="B18" s="312"/>
      <c r="C18" s="312"/>
      <c r="D18" s="312"/>
      <c r="E18" s="313"/>
    </row>
    <row r="19" spans="1:5" ht="74.25" customHeight="1" x14ac:dyDescent="0.25">
      <c r="A19" s="287" t="str">
        <f>CONCATENATE(Texte_contexte!A2," ",Texte_contexte!A22)</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 Le volume prévisionnel d'eau économisé après travaux est de  m3/an.  Le gain en rendement prévisionnel après travaux est de [à renseigner]% à l'échelle de la collectivité.</v>
      </c>
      <c r="B19" s="288"/>
      <c r="C19" s="288"/>
      <c r="D19" s="288"/>
      <c r="E19" s="289"/>
    </row>
    <row r="20" spans="1:5" s="24" customFormat="1" ht="15.75" customHeight="1" x14ac:dyDescent="0.25">
      <c r="A20" s="305" t="s">
        <v>132</v>
      </c>
      <c r="B20" s="306"/>
      <c r="C20" s="306"/>
      <c r="D20" s="306"/>
      <c r="E20" s="307"/>
    </row>
    <row r="21" spans="1:5" s="24" customFormat="1" ht="82.5" customHeight="1" x14ac:dyDescent="0.25">
      <c r="A21" s="293"/>
      <c r="B21" s="294"/>
      <c r="C21" s="294"/>
      <c r="D21" s="294"/>
      <c r="E21" s="295"/>
    </row>
    <row r="22" spans="1:5" ht="64.5" customHeight="1" x14ac:dyDescent="0.25">
      <c r="A22" s="296" t="s">
        <v>153</v>
      </c>
      <c r="B22" s="297"/>
      <c r="C22" s="297"/>
      <c r="D22" s="297"/>
      <c r="E22" s="298"/>
    </row>
    <row r="23" spans="1:5" ht="67.5" customHeight="1" x14ac:dyDescent="0.25">
      <c r="A23" s="299"/>
      <c r="B23" s="300"/>
      <c r="C23" s="300"/>
      <c r="D23" s="300"/>
      <c r="E23" s="301"/>
    </row>
    <row r="24" spans="1:5" s="24" customFormat="1" ht="20.25" customHeight="1" x14ac:dyDescent="0.25">
      <c r="A24" s="308" t="str">
        <f>"Le facteur de pondération utilisé dans le cadre de l'appel à projets pour déterminer le montant finançable est de "&amp;'Etape 2 - L''opération '!D19&amp;"."</f>
        <v>Le facteur de pondération utilisé dans le cadre de l'appel à projets pour déterminer le montant finançable est de .</v>
      </c>
      <c r="B24" s="309"/>
      <c r="C24" s="309"/>
      <c r="D24" s="309"/>
      <c r="E24" s="310"/>
    </row>
    <row r="25" spans="1:5" x14ac:dyDescent="0.25"/>
    <row r="26" spans="1:5" ht="15.75" x14ac:dyDescent="0.25">
      <c r="A26" s="302" t="s">
        <v>32</v>
      </c>
      <c r="B26" s="303"/>
      <c r="C26" s="303"/>
      <c r="D26" s="303"/>
      <c r="E26" s="304"/>
    </row>
    <row r="27" spans="1:5" ht="28.5" customHeight="1" x14ac:dyDescent="0.25">
      <c r="A27" s="290" t="s">
        <v>190</v>
      </c>
      <c r="B27" s="291"/>
      <c r="C27" s="291"/>
      <c r="D27" s="66"/>
      <c r="E27" s="13"/>
    </row>
    <row r="28" spans="1:5" ht="28.5" customHeight="1" x14ac:dyDescent="0.25">
      <c r="A28" s="292" t="s">
        <v>154</v>
      </c>
      <c r="B28" s="291"/>
      <c r="C28" s="291"/>
      <c r="D28" s="66"/>
      <c r="E28" s="13"/>
    </row>
    <row r="29" spans="1:5" x14ac:dyDescent="0.25"/>
    <row r="30" spans="1:5" ht="15.75" x14ac:dyDescent="0.25">
      <c r="A30" s="278" t="s">
        <v>155</v>
      </c>
      <c r="B30" s="278"/>
      <c r="C30" s="278"/>
      <c r="D30" s="278"/>
      <c r="E30" s="278"/>
    </row>
    <row r="31" spans="1:5" ht="15.75" x14ac:dyDescent="0.25">
      <c r="A31" s="282" t="s">
        <v>159</v>
      </c>
      <c r="B31" s="283"/>
      <c r="C31" s="283"/>
      <c r="D31" s="283"/>
      <c r="E31" s="67"/>
    </row>
    <row r="32" spans="1:5" ht="15.75" x14ac:dyDescent="0.25">
      <c r="A32" s="16" t="s">
        <v>160</v>
      </c>
      <c r="B32" s="51"/>
      <c r="C32" s="10"/>
      <c r="D32" s="11"/>
    </row>
    <row r="33" spans="1:5" ht="15.75" x14ac:dyDescent="0.25">
      <c r="A33" s="16" t="s">
        <v>38</v>
      </c>
      <c r="B33" s="51"/>
      <c r="C33" s="10"/>
      <c r="D33" s="11"/>
    </row>
    <row r="34" spans="1:5" ht="15.75" x14ac:dyDescent="0.25">
      <c r="A34" s="17" t="s">
        <v>9</v>
      </c>
      <c r="B34" s="60"/>
      <c r="C34" s="14"/>
      <c r="D34" s="15"/>
      <c r="E34" s="9"/>
    </row>
    <row r="35" spans="1:5" hidden="1" x14ac:dyDescent="0.25"/>
    <row r="36" spans="1:5" hidden="1" x14ac:dyDescent="0.25"/>
    <row r="37" spans="1:5" hidden="1" x14ac:dyDescent="0.25"/>
    <row r="38" spans="1:5" hidden="1" x14ac:dyDescent="0.25"/>
    <row r="39" spans="1:5" hidden="1" x14ac:dyDescent="0.25"/>
    <row r="40" spans="1:5" hidden="1" x14ac:dyDescent="0.25"/>
  </sheetData>
  <sheetProtection password="C663" sheet="1" objects="1" scenarios="1"/>
  <mergeCells count="28">
    <mergeCell ref="C1:E1"/>
    <mergeCell ref="C2:E2"/>
    <mergeCell ref="C3:E3"/>
    <mergeCell ref="C4:E4"/>
    <mergeCell ref="C5:E5"/>
    <mergeCell ref="A30:E30"/>
    <mergeCell ref="A31:D31"/>
    <mergeCell ref="C17:D17"/>
    <mergeCell ref="A17:B17"/>
    <mergeCell ref="A19:E19"/>
    <mergeCell ref="A27:C27"/>
    <mergeCell ref="A28:C28"/>
    <mergeCell ref="A21:E21"/>
    <mergeCell ref="A22:E22"/>
    <mergeCell ref="A23:E23"/>
    <mergeCell ref="A26:E26"/>
    <mergeCell ref="A20:E20"/>
    <mergeCell ref="A24:E24"/>
    <mergeCell ref="A18:E18"/>
    <mergeCell ref="A15:E15"/>
    <mergeCell ref="A14:E14"/>
    <mergeCell ref="A16:E16"/>
    <mergeCell ref="A6:B6"/>
    <mergeCell ref="C6:E6"/>
    <mergeCell ref="A8:E8"/>
    <mergeCell ref="A11:E11"/>
    <mergeCell ref="A13:E13"/>
    <mergeCell ref="A9:E9"/>
  </mergeCells>
  <conditionalFormatting sqref="E17">
    <cfRule type="containsBlanks" dxfId="15" priority="7">
      <formula>LEN(TRIM(E17))=0</formula>
    </cfRule>
  </conditionalFormatting>
  <conditionalFormatting sqref="A15:A17 A23">
    <cfRule type="containsBlanks" dxfId="14" priority="12">
      <formula>LEN(TRIM(A15))=0</formula>
    </cfRule>
  </conditionalFormatting>
  <conditionalFormatting sqref="D27">
    <cfRule type="containsBlanks" dxfId="13" priority="11">
      <formula>LEN(TRIM(D27))=0</formula>
    </cfRule>
  </conditionalFormatting>
  <conditionalFormatting sqref="D28">
    <cfRule type="containsBlanks" dxfId="12" priority="10">
      <formula>LEN(TRIM(D28))=0</formula>
    </cfRule>
  </conditionalFormatting>
  <conditionalFormatting sqref="E31">
    <cfRule type="containsBlanks" dxfId="11" priority="9">
      <formula>LEN(TRIM(E31))=0</formula>
    </cfRule>
  </conditionalFormatting>
  <conditionalFormatting sqref="A32:A34">
    <cfRule type="expression" dxfId="10" priority="2">
      <formula>IF($E$31="oui",TRUE,FALSE)</formula>
    </cfRule>
  </conditionalFormatting>
  <conditionalFormatting sqref="B32:B34">
    <cfRule type="expression" dxfId="9" priority="1">
      <formula>IF(AND(ISBLANK(B32),$E$31="oui"),TRUE,FALSE)</formula>
    </cfRule>
  </conditionalFormatting>
  <dataValidations count="7">
    <dataValidation type="date" operator="greaterThan" allowBlank="1" showInputMessage="1" showErrorMessage="1" error="Doit être une date valide et postérieure à la date ci-dessus" sqref="D28">
      <formula1>D27</formula1>
    </dataValidation>
    <dataValidation allowBlank="1" showErrorMessage="1" sqref="A24"/>
    <dataValidation type="list" allowBlank="1" showInputMessage="1" showErrorMessage="1" sqref="B34">
      <formula1>"2019,2020,2021,2022,2023,2024"</formula1>
    </dataValidation>
    <dataValidation type="textLength" operator="equal" allowBlank="1" showInputMessage="1" showErrorMessage="1" error="Code de l'opération sur 2 caractères" sqref="B33">
      <formula1>2</formula1>
    </dataValidation>
    <dataValidation type="textLength" operator="equal" allowBlank="1" showInputMessage="1" showErrorMessage="1" error="Code du PPC sur 5 caractères" prompt="Indiquer les 5 premiers chiffres du numéro de PPC" sqref="B32">
      <formula1>5</formula1>
    </dataValidation>
    <dataValidation type="textLength" operator="equal" allowBlank="1" showInputMessage="1" showErrorMessage="1" error="Code INSEE sur 5 caractères" prompt="Dans le cas de de groupement de communes indiquer le N° INSEE de la commune la plus représentative ou à défaut le N° INSEE du siège de la collectivité" sqref="E17">
      <formula1>5</formula1>
    </dataValidation>
    <dataValidation type="textLength" operator="lessThanOrEqual" allowBlank="1" showErrorMessage="1" sqref="A15:E15 A17:B17 A23:E23">
      <formula1>2000</formula1>
    </dataValidation>
  </dataValidations>
  <printOptions horizontalCentered="1"/>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Utilisez la liste de valeurs">
          <x14:formula1>
            <xm:f>'Liste de valeurs'!$H$1:$H$2</xm:f>
          </x14:formula1>
          <xm:sqref>E31</xm:sqref>
        </x14:dataValidation>
        <x14:dataValidation type="date" operator="greaterThanOrEqual" allowBlank="1" showInputMessage="1" showErrorMessage="1" error="Doit être une date postérieure à la date de version de ce formulaire">
          <x14:formula1>
            <xm:f>infoSIT!C2</xm:f>
          </x14:formula1>
          <xm:sqref>D27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9"/>
  <sheetViews>
    <sheetView workbookViewId="0">
      <selection activeCell="C12" sqref="C12:E12"/>
    </sheetView>
  </sheetViews>
  <sheetFormatPr baseColWidth="10" defaultColWidth="0" defaultRowHeight="15" zeroHeight="1" x14ac:dyDescent="0.25"/>
  <cols>
    <col min="1" max="1" width="5" style="24" customWidth="1"/>
    <col min="2" max="2" width="50.140625" customWidth="1"/>
    <col min="3" max="3" width="23.7109375" customWidth="1"/>
    <col min="4" max="4" width="5.7109375" style="24" customWidth="1"/>
    <col min="5" max="5" width="6.7109375" customWidth="1"/>
    <col min="6" max="6" width="24.28515625" customWidth="1"/>
    <col min="7" max="7" width="18.7109375" customWidth="1"/>
    <col min="8" max="8" width="0.140625" style="18" customWidth="1"/>
    <col min="9" max="16384" width="11.42578125" hidden="1"/>
  </cols>
  <sheetData>
    <row r="1" spans="2:8" s="24" customFormat="1" x14ac:dyDescent="0.25">
      <c r="B1" s="2"/>
      <c r="C1" s="52"/>
      <c r="D1" s="31"/>
      <c r="E1" s="212" t="s">
        <v>0</v>
      </c>
      <c r="F1" s="213"/>
      <c r="G1" s="214"/>
      <c r="H1" s="18"/>
    </row>
    <row r="2" spans="2:8" s="24" customFormat="1" x14ac:dyDescent="0.25">
      <c r="B2" s="3"/>
      <c r="C2" s="19"/>
      <c r="D2" s="22"/>
      <c r="E2" s="215" t="s">
        <v>1</v>
      </c>
      <c r="F2" s="216"/>
      <c r="G2" s="217"/>
      <c r="H2" s="18"/>
    </row>
    <row r="3" spans="2:8" s="24" customFormat="1" x14ac:dyDescent="0.25">
      <c r="B3" s="20"/>
      <c r="C3" s="19"/>
      <c r="D3" s="22"/>
      <c r="E3" s="215" t="s">
        <v>2</v>
      </c>
      <c r="F3" s="216"/>
      <c r="G3" s="217"/>
      <c r="H3" s="18"/>
    </row>
    <row r="4" spans="2:8" s="24" customFormat="1" x14ac:dyDescent="0.25">
      <c r="B4" s="20"/>
      <c r="C4" s="19"/>
      <c r="D4" s="22"/>
      <c r="E4" s="215" t="s">
        <v>3</v>
      </c>
      <c r="F4" s="216"/>
      <c r="G4" s="217"/>
      <c r="H4" s="18"/>
    </row>
    <row r="5" spans="2:8" s="24" customFormat="1" x14ac:dyDescent="0.25">
      <c r="B5" s="80"/>
      <c r="C5" s="81"/>
      <c r="D5" s="82"/>
      <c r="E5" s="221" t="s">
        <v>4</v>
      </c>
      <c r="F5" s="222"/>
      <c r="G5" s="223"/>
      <c r="H5" s="18"/>
    </row>
    <row r="6" spans="2:8" s="24" customFormat="1" ht="40.5" customHeight="1" x14ac:dyDescent="0.25">
      <c r="B6" s="325" t="s">
        <v>5</v>
      </c>
      <c r="C6" s="326"/>
      <c r="D6" s="327"/>
      <c r="E6" s="166" t="s">
        <v>161</v>
      </c>
      <c r="F6" s="167"/>
      <c r="G6" s="168"/>
      <c r="H6" s="18"/>
    </row>
    <row r="7" spans="2:8" s="24" customFormat="1" x14ac:dyDescent="0.25">
      <c r="B7" s="138" t="str">
        <f>CODFORMULAIRE&amp;" - version "&amp;VERSIONFORMULAIRE&amp;" du "&amp;TEXT(DATEVERSIONFORMULAIRE,"jj/mm/aaaa")</f>
        <v>F_DPF_AEAP_FUITE - version 1.0 du 25/03/2019</v>
      </c>
      <c r="C7" s="57"/>
      <c r="D7" s="57"/>
      <c r="E7" s="57"/>
      <c r="F7" s="57"/>
      <c r="G7" s="54"/>
      <c r="H7" s="18"/>
    </row>
    <row r="8" spans="2:8" s="24" customFormat="1" x14ac:dyDescent="0.25">
      <c r="B8" s="224" t="s">
        <v>36</v>
      </c>
      <c r="C8" s="225"/>
      <c r="D8" s="225"/>
      <c r="E8" s="225"/>
      <c r="F8" s="225"/>
      <c r="G8" s="226"/>
      <c r="H8" s="18"/>
    </row>
    <row r="9" spans="2:8" s="24" customFormat="1" ht="40.5" customHeight="1" x14ac:dyDescent="0.3">
      <c r="B9" s="266" t="str">
        <f ca="1">IF(VERSIONEXCEL&lt;14,"ATTENTION: Votre version Excel est inférieure à la version minimale acceptable
pour pouvoir remplir convenablement ce formulaire", "")</f>
        <v/>
      </c>
      <c r="C9" s="267"/>
      <c r="D9" s="267"/>
      <c r="E9" s="267"/>
      <c r="F9" s="267"/>
      <c r="G9" s="268"/>
      <c r="H9" s="18"/>
    </row>
    <row r="10" spans="2:8" ht="21" x14ac:dyDescent="0.35">
      <c r="B10" s="200" t="s">
        <v>110</v>
      </c>
      <c r="C10" s="201"/>
      <c r="D10" s="201"/>
      <c r="E10" s="201"/>
      <c r="F10" s="201"/>
      <c r="G10" s="202"/>
    </row>
    <row r="11" spans="2:8" s="24" customFormat="1" ht="10.5" customHeight="1" x14ac:dyDescent="0.35">
      <c r="B11" s="84"/>
      <c r="C11" s="12"/>
      <c r="D11" s="12"/>
      <c r="E11" s="12"/>
      <c r="F11" s="12"/>
      <c r="G11" s="85"/>
      <c r="H11" s="18"/>
    </row>
    <row r="12" spans="2:8" s="24" customFormat="1" ht="15" customHeight="1" x14ac:dyDescent="0.25">
      <c r="B12" s="97" t="s">
        <v>150</v>
      </c>
      <c r="C12" s="323"/>
      <c r="D12" s="323"/>
      <c r="E12" s="323"/>
      <c r="F12" s="95"/>
      <c r="G12" s="96"/>
      <c r="H12" s="18"/>
    </row>
    <row r="13" spans="2:8" x14ac:dyDescent="0.25">
      <c r="B13" s="21" t="s">
        <v>191</v>
      </c>
      <c r="C13" s="337"/>
      <c r="D13" s="337"/>
      <c r="E13" s="337"/>
      <c r="F13" s="337"/>
      <c r="G13" s="22"/>
    </row>
    <row r="14" spans="2:8" x14ac:dyDescent="0.25">
      <c r="B14" s="23" t="s">
        <v>123</v>
      </c>
      <c r="C14" s="324"/>
      <c r="D14" s="324"/>
      <c r="E14" s="324"/>
      <c r="F14" s="324"/>
      <c r="G14" s="54"/>
    </row>
    <row r="15" spans="2:8" x14ac:dyDescent="0.25">
      <c r="B15" s="127" t="str">
        <f>"- sollicite :"</f>
        <v>- sollicite :</v>
      </c>
      <c r="C15" s="119"/>
      <c r="D15" s="98"/>
      <c r="E15" s="120"/>
      <c r="F15" s="95"/>
      <c r="G15" s="96"/>
    </row>
    <row r="16" spans="2:8" x14ac:dyDescent="0.25">
      <c r="B16" s="320" t="s">
        <v>175</v>
      </c>
      <c r="C16" s="321"/>
      <c r="D16" s="321"/>
      <c r="E16" s="321"/>
      <c r="F16" s="321"/>
      <c r="G16" s="322"/>
    </row>
    <row r="17" spans="1:8" ht="17.25" customHeight="1" x14ac:dyDescent="0.25">
      <c r="B17" s="97" t="s">
        <v>171</v>
      </c>
      <c r="C17" s="61"/>
      <c r="D17" s="98"/>
      <c r="E17" s="62"/>
      <c r="F17" s="95"/>
      <c r="G17" s="54"/>
    </row>
    <row r="18" spans="1:8" x14ac:dyDescent="0.25">
      <c r="B18" s="331" t="str">
        <f>IF(TYPEMONTANT="TTC","·      (*) Fournir une attestation de non récupération de la TVA si concerné.","")</f>
        <v/>
      </c>
      <c r="C18" s="332"/>
      <c r="D18" s="332"/>
      <c r="E18" s="332"/>
      <c r="F18" s="332"/>
      <c r="G18" s="333"/>
    </row>
    <row r="19" spans="1:8" x14ac:dyDescent="0.25">
      <c r="B19" s="32"/>
      <c r="G19" s="78"/>
    </row>
    <row r="20" spans="1:8" s="24" customFormat="1" ht="15" customHeight="1" x14ac:dyDescent="0.25">
      <c r="B20" s="317" t="s">
        <v>149</v>
      </c>
      <c r="C20" s="318" t="s">
        <v>149</v>
      </c>
      <c r="D20" s="318" t="s">
        <v>149</v>
      </c>
      <c r="E20" s="318" t="s">
        <v>149</v>
      </c>
      <c r="F20" s="318" t="s">
        <v>149</v>
      </c>
      <c r="G20" s="319" t="s">
        <v>149</v>
      </c>
      <c r="H20" s="18"/>
    </row>
    <row r="21" spans="1:8" s="24" customFormat="1" ht="20.100000000000001" customHeight="1" x14ac:dyDescent="0.25">
      <c r="A21" s="117" t="b">
        <v>0</v>
      </c>
      <c r="B21" s="320" t="s">
        <v>164</v>
      </c>
      <c r="C21" s="321" t="s">
        <v>138</v>
      </c>
      <c r="D21" s="321" t="s">
        <v>138</v>
      </c>
      <c r="E21" s="321" t="s">
        <v>138</v>
      </c>
      <c r="F21" s="321" t="s">
        <v>138</v>
      </c>
      <c r="G21" s="322" t="s">
        <v>138</v>
      </c>
      <c r="H21" s="18"/>
    </row>
    <row r="22" spans="1:8" s="24" customFormat="1" ht="20.100000000000001" customHeight="1" x14ac:dyDescent="0.25">
      <c r="A22" s="117" t="b">
        <v>0</v>
      </c>
      <c r="B22" s="320" t="s">
        <v>163</v>
      </c>
      <c r="C22" s="321" t="s">
        <v>139</v>
      </c>
      <c r="D22" s="321" t="s">
        <v>139</v>
      </c>
      <c r="E22" s="321" t="s">
        <v>139</v>
      </c>
      <c r="F22" s="321" t="s">
        <v>139</v>
      </c>
      <c r="G22" s="322" t="s">
        <v>139</v>
      </c>
      <c r="H22" s="18"/>
    </row>
    <row r="23" spans="1:8" s="24" customFormat="1" ht="20.100000000000001" customHeight="1" x14ac:dyDescent="0.25">
      <c r="A23" s="117" t="b">
        <v>0</v>
      </c>
      <c r="B23" s="320" t="s">
        <v>140</v>
      </c>
      <c r="C23" s="321" t="s">
        <v>140</v>
      </c>
      <c r="D23" s="321" t="s">
        <v>140</v>
      </c>
      <c r="E23" s="321" t="s">
        <v>140</v>
      </c>
      <c r="F23" s="321" t="s">
        <v>140</v>
      </c>
      <c r="G23" s="322" t="s">
        <v>140</v>
      </c>
      <c r="H23" s="18"/>
    </row>
    <row r="24" spans="1:8" s="24" customFormat="1" ht="20.100000000000001" customHeight="1" x14ac:dyDescent="0.25">
      <c r="A24" s="117" t="b">
        <v>0</v>
      </c>
      <c r="B24" s="320" t="s">
        <v>141</v>
      </c>
      <c r="C24" s="321" t="s">
        <v>141</v>
      </c>
      <c r="D24" s="321" t="s">
        <v>141</v>
      </c>
      <c r="E24" s="321" t="s">
        <v>141</v>
      </c>
      <c r="F24" s="321" t="s">
        <v>141</v>
      </c>
      <c r="G24" s="322" t="s">
        <v>141</v>
      </c>
      <c r="H24" s="18"/>
    </row>
    <row r="25" spans="1:8" s="24" customFormat="1" ht="20.100000000000001" customHeight="1" x14ac:dyDescent="0.25">
      <c r="A25" s="117" t="b">
        <v>0</v>
      </c>
      <c r="B25" s="320" t="s">
        <v>142</v>
      </c>
      <c r="C25" s="321" t="s">
        <v>142</v>
      </c>
      <c r="D25" s="321" t="s">
        <v>142</v>
      </c>
      <c r="E25" s="321" t="s">
        <v>142</v>
      </c>
      <c r="F25" s="321" t="s">
        <v>142</v>
      </c>
      <c r="G25" s="322" t="s">
        <v>142</v>
      </c>
      <c r="H25" s="18"/>
    </row>
    <row r="26" spans="1:8" s="24" customFormat="1" ht="20.100000000000001" customHeight="1" x14ac:dyDescent="0.25">
      <c r="A26" s="117" t="b">
        <v>0</v>
      </c>
      <c r="B26" s="334" t="s">
        <v>143</v>
      </c>
      <c r="C26" s="335" t="s">
        <v>143</v>
      </c>
      <c r="D26" s="335" t="s">
        <v>143</v>
      </c>
      <c r="E26" s="335" t="s">
        <v>143</v>
      </c>
      <c r="F26" s="335" t="s">
        <v>143</v>
      </c>
      <c r="G26" s="336" t="s">
        <v>143</v>
      </c>
      <c r="H26" s="18"/>
    </row>
    <row r="27" spans="1:8" s="24" customFormat="1" ht="20.100000000000001" customHeight="1" x14ac:dyDescent="0.25">
      <c r="A27" s="117" t="b">
        <v>0</v>
      </c>
      <c r="B27" s="320" t="s">
        <v>144</v>
      </c>
      <c r="C27" s="321" t="s">
        <v>144</v>
      </c>
      <c r="D27" s="321" t="s">
        <v>144</v>
      </c>
      <c r="E27" s="321" t="s">
        <v>144</v>
      </c>
      <c r="F27" s="321" t="s">
        <v>144</v>
      </c>
      <c r="G27" s="322" t="s">
        <v>144</v>
      </c>
      <c r="H27" s="18"/>
    </row>
    <row r="28" spans="1:8" s="24" customFormat="1" ht="15" customHeight="1" x14ac:dyDescent="0.25">
      <c r="A28" s="117"/>
      <c r="B28" s="317" t="s">
        <v>145</v>
      </c>
      <c r="C28" s="318" t="s">
        <v>145</v>
      </c>
      <c r="D28" s="318" t="s">
        <v>145</v>
      </c>
      <c r="E28" s="318" t="s">
        <v>145</v>
      </c>
      <c r="F28" s="318" t="s">
        <v>145</v>
      </c>
      <c r="G28" s="319" t="s">
        <v>145</v>
      </c>
      <c r="H28" s="18"/>
    </row>
    <row r="29" spans="1:8" s="24" customFormat="1" ht="20.100000000000001" customHeight="1" x14ac:dyDescent="0.25">
      <c r="A29" s="117" t="b">
        <v>0</v>
      </c>
      <c r="B29" s="320" t="s">
        <v>146</v>
      </c>
      <c r="C29" s="321" t="s">
        <v>146</v>
      </c>
      <c r="D29" s="321" t="s">
        <v>146</v>
      </c>
      <c r="E29" s="321" t="s">
        <v>146</v>
      </c>
      <c r="F29" s="321" t="s">
        <v>146</v>
      </c>
      <c r="G29" s="322" t="s">
        <v>146</v>
      </c>
      <c r="H29" s="18"/>
    </row>
    <row r="30" spans="1:8" s="24" customFormat="1" ht="20.100000000000001" customHeight="1" x14ac:dyDescent="0.25">
      <c r="A30" s="117" t="b">
        <v>0</v>
      </c>
      <c r="B30" s="320" t="s">
        <v>166</v>
      </c>
      <c r="C30" s="321" t="s">
        <v>147</v>
      </c>
      <c r="D30" s="321" t="s">
        <v>147</v>
      </c>
      <c r="E30" s="321" t="s">
        <v>147</v>
      </c>
      <c r="F30" s="321" t="s">
        <v>147</v>
      </c>
      <c r="G30" s="322" t="s">
        <v>147</v>
      </c>
      <c r="H30" s="18"/>
    </row>
    <row r="31" spans="1:8" s="24" customFormat="1" ht="20.100000000000001" customHeight="1" x14ac:dyDescent="0.25">
      <c r="A31" s="117" t="b">
        <v>0</v>
      </c>
      <c r="B31" s="320" t="s">
        <v>165</v>
      </c>
      <c r="C31" s="321" t="s">
        <v>148</v>
      </c>
      <c r="D31" s="321" t="s">
        <v>148</v>
      </c>
      <c r="E31" s="321" t="s">
        <v>148</v>
      </c>
      <c r="F31" s="321" t="s">
        <v>148</v>
      </c>
      <c r="G31" s="322" t="s">
        <v>148</v>
      </c>
      <c r="H31" s="18"/>
    </row>
    <row r="32" spans="1:8" s="24" customFormat="1" ht="24.95" customHeight="1" x14ac:dyDescent="0.25">
      <c r="A32" s="117" t="b">
        <v>0</v>
      </c>
      <c r="B32" s="320" t="s">
        <v>151</v>
      </c>
      <c r="C32" s="321"/>
      <c r="D32" s="321"/>
      <c r="E32" s="321"/>
      <c r="F32" s="321"/>
      <c r="G32" s="322"/>
      <c r="H32" s="18"/>
    </row>
    <row r="33" spans="2:7" ht="16.5" customHeight="1" x14ac:dyDescent="0.25">
      <c r="B33" s="328"/>
      <c r="C33" s="329"/>
      <c r="D33" s="329"/>
      <c r="E33" s="329"/>
      <c r="F33" s="329"/>
      <c r="G33" s="330"/>
    </row>
    <row r="34" spans="2:7" ht="33.75" customHeight="1" x14ac:dyDescent="0.25">
      <c r="B34" s="314" t="str">
        <f>IF(AND(A21=TRUE,A22=TRUE,A23=TRUE,A24=TRUE,A25=TRUE,A26=TRUE,A27=TRUE,A29=TRUE,A30=TRUE,A31=TRUE,A32=TRUE),"","Merci de bien vouloir cocher les cases après avoir lu les engagements 
pour que votre demande puisse être prise en compte")</f>
        <v>Merci de bien vouloir cocher les cases après avoir lu les engagements 
pour que votre demande puisse être prise en compte</v>
      </c>
      <c r="C34" s="315"/>
      <c r="D34" s="315"/>
      <c r="E34" s="315"/>
      <c r="F34" s="315"/>
      <c r="G34" s="316"/>
    </row>
    <row r="35" spans="2:7" ht="19.5" customHeight="1" x14ac:dyDescent="0.25">
      <c r="B35" s="112" t="s">
        <v>26</v>
      </c>
      <c r="C35" s="113"/>
      <c r="D35" s="114"/>
      <c r="E35" s="115" t="s">
        <v>43</v>
      </c>
      <c r="F35" s="116"/>
      <c r="G35" s="9"/>
    </row>
    <row r="36" spans="2:7" hidden="1" x14ac:dyDescent="0.25"/>
    <row r="37" spans="2:7" hidden="1" x14ac:dyDescent="0.25"/>
    <row r="38" spans="2:7" hidden="1" x14ac:dyDescent="0.25"/>
    <row r="39" spans="2:7" hidden="1" x14ac:dyDescent="0.25"/>
    <row r="40" spans="2:7" hidden="1" x14ac:dyDescent="0.25"/>
    <row r="41" spans="2:7" hidden="1" x14ac:dyDescent="0.25"/>
    <row r="42" spans="2:7" hidden="1" x14ac:dyDescent="0.25"/>
    <row r="43" spans="2:7" hidden="1" x14ac:dyDescent="0.25"/>
    <row r="44" spans="2:7" hidden="1" x14ac:dyDescent="0.25"/>
    <row r="45" spans="2:7" hidden="1" x14ac:dyDescent="0.25"/>
    <row r="46" spans="2:7" hidden="1" x14ac:dyDescent="0.25"/>
    <row r="47" spans="2:7" hidden="1" x14ac:dyDescent="0.25"/>
    <row r="48" spans="2:7" hidden="1" x14ac:dyDescent="0.25"/>
    <row r="49" x14ac:dyDescent="0.25"/>
  </sheetData>
  <sheetProtection password="C663" sheet="1" objects="1" scenarios="1"/>
  <mergeCells count="30">
    <mergeCell ref="B9:G9"/>
    <mergeCell ref="B6:D6"/>
    <mergeCell ref="B20:G20"/>
    <mergeCell ref="B21:G21"/>
    <mergeCell ref="B33:G33"/>
    <mergeCell ref="B16:G16"/>
    <mergeCell ref="B18:G18"/>
    <mergeCell ref="B22:G22"/>
    <mergeCell ref="B23:G23"/>
    <mergeCell ref="B24:G24"/>
    <mergeCell ref="B25:G25"/>
    <mergeCell ref="B26:G26"/>
    <mergeCell ref="B27:G27"/>
    <mergeCell ref="C13:F13"/>
    <mergeCell ref="E6:G6"/>
    <mergeCell ref="B8:G8"/>
    <mergeCell ref="E1:G1"/>
    <mergeCell ref="E2:G2"/>
    <mergeCell ref="E3:G3"/>
    <mergeCell ref="E4:G4"/>
    <mergeCell ref="E5:G5"/>
    <mergeCell ref="B34:G34"/>
    <mergeCell ref="B28:G28"/>
    <mergeCell ref="B29:G29"/>
    <mergeCell ref="B30:G30"/>
    <mergeCell ref="B10:G10"/>
    <mergeCell ref="C12:E12"/>
    <mergeCell ref="B31:G31"/>
    <mergeCell ref="B32:G32"/>
    <mergeCell ref="C14:F14"/>
  </mergeCells>
  <conditionalFormatting sqref="C13:D13">
    <cfRule type="containsBlanks" dxfId="8" priority="17">
      <formula>LEN(TRIM(C13))=0</formula>
    </cfRule>
  </conditionalFormatting>
  <conditionalFormatting sqref="C14:F14">
    <cfRule type="expression" dxfId="7" priority="15">
      <formula>IF(AND(ISBLANK(C14),$C$13="solliciter une aide publique sur ce projet"),TRUE,FALSE)</formula>
    </cfRule>
  </conditionalFormatting>
  <conditionalFormatting sqref="E17">
    <cfRule type="containsBlanks" dxfId="6" priority="18">
      <formula>LEN(TRIM(E17))=0</formula>
    </cfRule>
  </conditionalFormatting>
  <conditionalFormatting sqref="C35">
    <cfRule type="containsBlanks" dxfId="5" priority="12">
      <formula>LEN(TRIM(C35))=0</formula>
    </cfRule>
  </conditionalFormatting>
  <conditionalFormatting sqref="F35">
    <cfRule type="containsBlanks" dxfId="4" priority="9">
      <formula>LEN(TRIM(F35))=0</formula>
    </cfRule>
  </conditionalFormatting>
  <conditionalFormatting sqref="C17">
    <cfRule type="containsBlanks" dxfId="3" priority="76">
      <formula>LEN(TRIM(C17))=0</formula>
    </cfRule>
  </conditionalFormatting>
  <conditionalFormatting sqref="C12:E12">
    <cfRule type="containsBlanks" dxfId="2" priority="77" stopIfTrue="1">
      <formula>LEN(TRIM(C12))=0</formula>
    </cfRule>
  </conditionalFormatting>
  <conditionalFormatting sqref="B14">
    <cfRule type="expression" dxfId="1" priority="80">
      <formula>IF(C$13="solliciter une aide publique sur ce projet",TRUE,FALSE)</formula>
    </cfRule>
    <cfRule type="expression" dxfId="0" priority="81">
      <formula>IF($C$102="solliciter une aide publique sur ce projet",TRUE,FALSE)</formula>
    </cfRule>
  </conditionalFormatting>
  <dataValidations count="2">
    <dataValidation type="decimal" operator="greaterThan" allowBlank="1" showInputMessage="1" showErrorMessage="1" error="Renseigner un montant" sqref="D17 D15">
      <formula1>0</formula1>
    </dataValidation>
    <dataValidation type="decimal" operator="greaterThanOrEqual" allowBlank="1" showInputMessage="1" showErrorMessage="1" error="Renseigner un montant de travaux supérieur à 8000 € pour rendre votre dossier éligible." sqref="C17 C15">
      <formula1>8000</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23" r:id="rId4" name="Check Box 79">
              <controlPr defaultSize="0" autoFill="0" autoLine="0" autoPict="0">
                <anchor moveWithCells="1">
                  <from>
                    <xdr:col>0</xdr:col>
                    <xdr:colOff>85725</xdr:colOff>
                    <xdr:row>30</xdr:row>
                    <xdr:rowOff>9525</xdr:rowOff>
                  </from>
                  <to>
                    <xdr:col>1</xdr:col>
                    <xdr:colOff>57150</xdr:colOff>
                    <xdr:row>30</xdr:row>
                    <xdr:rowOff>228600</xdr:rowOff>
                  </to>
                </anchor>
              </controlPr>
            </control>
          </mc:Choice>
        </mc:AlternateContent>
        <mc:AlternateContent xmlns:mc="http://schemas.openxmlformats.org/markup-compatibility/2006">
          <mc:Choice Requires="x14">
            <control shapeId="6225" r:id="rId5" name="Check Box 81">
              <controlPr defaultSize="0" autoFill="0" autoLine="0" autoPict="0">
                <anchor moveWithCells="1">
                  <from>
                    <xdr:col>0</xdr:col>
                    <xdr:colOff>85725</xdr:colOff>
                    <xdr:row>20</xdr:row>
                    <xdr:rowOff>9525</xdr:rowOff>
                  </from>
                  <to>
                    <xdr:col>1</xdr:col>
                    <xdr:colOff>57150</xdr:colOff>
                    <xdr:row>20</xdr:row>
                    <xdr:rowOff>228600</xdr:rowOff>
                  </to>
                </anchor>
              </controlPr>
            </control>
          </mc:Choice>
        </mc:AlternateContent>
        <mc:AlternateContent xmlns:mc="http://schemas.openxmlformats.org/markup-compatibility/2006">
          <mc:Choice Requires="x14">
            <control shapeId="6228" r:id="rId6" name="Check Box 84">
              <controlPr defaultSize="0" autoFill="0" autoLine="0" autoPict="0">
                <anchor moveWithCells="1">
                  <from>
                    <xdr:col>0</xdr:col>
                    <xdr:colOff>85725</xdr:colOff>
                    <xdr:row>22</xdr:row>
                    <xdr:rowOff>9525</xdr:rowOff>
                  </from>
                  <to>
                    <xdr:col>1</xdr:col>
                    <xdr:colOff>57150</xdr:colOff>
                    <xdr:row>22</xdr:row>
                    <xdr:rowOff>228600</xdr:rowOff>
                  </to>
                </anchor>
              </controlPr>
            </control>
          </mc:Choice>
        </mc:AlternateContent>
        <mc:AlternateContent xmlns:mc="http://schemas.openxmlformats.org/markup-compatibility/2006">
          <mc:Choice Requires="x14">
            <control shapeId="6229" r:id="rId7" name="Check Box 85">
              <controlPr defaultSize="0" autoFill="0" autoLine="0" autoPict="0">
                <anchor moveWithCells="1">
                  <from>
                    <xdr:col>0</xdr:col>
                    <xdr:colOff>85725</xdr:colOff>
                    <xdr:row>23</xdr:row>
                    <xdr:rowOff>9525</xdr:rowOff>
                  </from>
                  <to>
                    <xdr:col>1</xdr:col>
                    <xdr:colOff>57150</xdr:colOff>
                    <xdr:row>23</xdr:row>
                    <xdr:rowOff>228600</xdr:rowOff>
                  </to>
                </anchor>
              </controlPr>
            </control>
          </mc:Choice>
        </mc:AlternateContent>
        <mc:AlternateContent xmlns:mc="http://schemas.openxmlformats.org/markup-compatibility/2006">
          <mc:Choice Requires="x14">
            <control shapeId="6230" r:id="rId8" name="Check Box 86">
              <controlPr defaultSize="0" autoFill="0" autoLine="0" autoPict="0">
                <anchor moveWithCells="1">
                  <from>
                    <xdr:col>0</xdr:col>
                    <xdr:colOff>85725</xdr:colOff>
                    <xdr:row>24</xdr:row>
                    <xdr:rowOff>9525</xdr:rowOff>
                  </from>
                  <to>
                    <xdr:col>1</xdr:col>
                    <xdr:colOff>57150</xdr:colOff>
                    <xdr:row>24</xdr:row>
                    <xdr:rowOff>228600</xdr:rowOff>
                  </to>
                </anchor>
              </controlPr>
            </control>
          </mc:Choice>
        </mc:AlternateContent>
        <mc:AlternateContent xmlns:mc="http://schemas.openxmlformats.org/markup-compatibility/2006">
          <mc:Choice Requires="x14">
            <control shapeId="6231" r:id="rId9" name="Check Box 87">
              <controlPr defaultSize="0" autoFill="0" autoLine="0" autoPict="0">
                <anchor moveWithCells="1">
                  <from>
                    <xdr:col>0</xdr:col>
                    <xdr:colOff>85725</xdr:colOff>
                    <xdr:row>25</xdr:row>
                    <xdr:rowOff>9525</xdr:rowOff>
                  </from>
                  <to>
                    <xdr:col>1</xdr:col>
                    <xdr:colOff>57150</xdr:colOff>
                    <xdr:row>25</xdr:row>
                    <xdr:rowOff>228600</xdr:rowOff>
                  </to>
                </anchor>
              </controlPr>
            </control>
          </mc:Choice>
        </mc:AlternateContent>
        <mc:AlternateContent xmlns:mc="http://schemas.openxmlformats.org/markup-compatibility/2006">
          <mc:Choice Requires="x14">
            <control shapeId="6232" r:id="rId10" name="Check Box 88">
              <controlPr defaultSize="0" autoFill="0" autoLine="0" autoPict="0">
                <anchor moveWithCells="1">
                  <from>
                    <xdr:col>0</xdr:col>
                    <xdr:colOff>85725</xdr:colOff>
                    <xdr:row>26</xdr:row>
                    <xdr:rowOff>9525</xdr:rowOff>
                  </from>
                  <to>
                    <xdr:col>1</xdr:col>
                    <xdr:colOff>57150</xdr:colOff>
                    <xdr:row>26</xdr:row>
                    <xdr:rowOff>228600</xdr:rowOff>
                  </to>
                </anchor>
              </controlPr>
            </control>
          </mc:Choice>
        </mc:AlternateContent>
        <mc:AlternateContent xmlns:mc="http://schemas.openxmlformats.org/markup-compatibility/2006">
          <mc:Choice Requires="x14">
            <control shapeId="6233" r:id="rId11" name="Check Box 89">
              <controlPr defaultSize="0" autoFill="0" autoLine="0" autoPict="0">
                <anchor moveWithCells="1">
                  <from>
                    <xdr:col>0</xdr:col>
                    <xdr:colOff>85725</xdr:colOff>
                    <xdr:row>28</xdr:row>
                    <xdr:rowOff>9525</xdr:rowOff>
                  </from>
                  <to>
                    <xdr:col>1</xdr:col>
                    <xdr:colOff>57150</xdr:colOff>
                    <xdr:row>28</xdr:row>
                    <xdr:rowOff>228600</xdr:rowOff>
                  </to>
                </anchor>
              </controlPr>
            </control>
          </mc:Choice>
        </mc:AlternateContent>
        <mc:AlternateContent xmlns:mc="http://schemas.openxmlformats.org/markup-compatibility/2006">
          <mc:Choice Requires="x14">
            <control shapeId="6234" r:id="rId12" name="Check Box 90">
              <controlPr defaultSize="0" autoFill="0" autoLine="0" autoPict="0">
                <anchor moveWithCells="1">
                  <from>
                    <xdr:col>0</xdr:col>
                    <xdr:colOff>85725</xdr:colOff>
                    <xdr:row>29</xdr:row>
                    <xdr:rowOff>9525</xdr:rowOff>
                  </from>
                  <to>
                    <xdr:col>1</xdr:col>
                    <xdr:colOff>57150</xdr:colOff>
                    <xdr:row>29</xdr:row>
                    <xdr:rowOff>228600</xdr:rowOff>
                  </to>
                </anchor>
              </controlPr>
            </control>
          </mc:Choice>
        </mc:AlternateContent>
        <mc:AlternateContent xmlns:mc="http://schemas.openxmlformats.org/markup-compatibility/2006">
          <mc:Choice Requires="x14">
            <control shapeId="6235" r:id="rId13" name="Check Box 91">
              <controlPr defaultSize="0" autoFill="0" autoLine="0" autoPict="0">
                <anchor moveWithCells="1">
                  <from>
                    <xdr:col>0</xdr:col>
                    <xdr:colOff>85725</xdr:colOff>
                    <xdr:row>31</xdr:row>
                    <xdr:rowOff>9525</xdr:rowOff>
                  </from>
                  <to>
                    <xdr:col>1</xdr:col>
                    <xdr:colOff>57150</xdr:colOff>
                    <xdr:row>31</xdr:row>
                    <xdr:rowOff>228600</xdr:rowOff>
                  </to>
                </anchor>
              </controlPr>
            </control>
          </mc:Choice>
        </mc:AlternateContent>
        <mc:AlternateContent xmlns:mc="http://schemas.openxmlformats.org/markup-compatibility/2006">
          <mc:Choice Requires="x14">
            <control shapeId="6237" r:id="rId14" name="Check Box 93">
              <controlPr defaultSize="0" autoFill="0" autoLine="0" autoPict="0">
                <anchor moveWithCells="1">
                  <from>
                    <xdr:col>0</xdr:col>
                    <xdr:colOff>85725</xdr:colOff>
                    <xdr:row>21</xdr:row>
                    <xdr:rowOff>9525</xdr:rowOff>
                  </from>
                  <to>
                    <xdr:col>1</xdr:col>
                    <xdr:colOff>57150</xdr:colOff>
                    <xdr:row>21</xdr:row>
                    <xdr:rowOff>228600</xdr:rowOff>
                  </to>
                </anchor>
              </controlPr>
            </control>
          </mc:Choice>
        </mc:AlternateContent>
        <mc:AlternateContent xmlns:mc="http://schemas.openxmlformats.org/markup-compatibility/2006">
          <mc:Choice Requires="x14">
            <control shapeId="6238" r:id="rId15" name="Check Box 94">
              <controlPr defaultSize="0" autoFill="0" autoLine="0" autoPict="0">
                <anchor moveWithCells="1">
                  <from>
                    <xdr:col>0</xdr:col>
                    <xdr:colOff>85725</xdr:colOff>
                    <xdr:row>22</xdr:row>
                    <xdr:rowOff>9525</xdr:rowOff>
                  </from>
                  <to>
                    <xdr:col>1</xdr:col>
                    <xdr:colOff>57150</xdr:colOff>
                    <xdr:row>22</xdr:row>
                    <xdr:rowOff>228600</xdr:rowOff>
                  </to>
                </anchor>
              </controlPr>
            </control>
          </mc:Choice>
        </mc:AlternateContent>
        <mc:AlternateContent xmlns:mc="http://schemas.openxmlformats.org/markup-compatibility/2006">
          <mc:Choice Requires="x14">
            <control shapeId="6239" r:id="rId16" name="Check Box 95">
              <controlPr defaultSize="0" autoFill="0" autoLine="0" autoPict="0">
                <anchor moveWithCells="1">
                  <from>
                    <xdr:col>0</xdr:col>
                    <xdr:colOff>85725</xdr:colOff>
                    <xdr:row>23</xdr:row>
                    <xdr:rowOff>9525</xdr:rowOff>
                  </from>
                  <to>
                    <xdr:col>1</xdr:col>
                    <xdr:colOff>57150</xdr:colOff>
                    <xdr:row>23</xdr:row>
                    <xdr:rowOff>228600</xdr:rowOff>
                  </to>
                </anchor>
              </controlPr>
            </control>
          </mc:Choice>
        </mc:AlternateContent>
        <mc:AlternateContent xmlns:mc="http://schemas.openxmlformats.org/markup-compatibility/2006">
          <mc:Choice Requires="x14">
            <control shapeId="6240" r:id="rId17" name="Check Box 96">
              <controlPr defaultSize="0" autoFill="0" autoLine="0" autoPict="0">
                <anchor moveWithCells="1">
                  <from>
                    <xdr:col>0</xdr:col>
                    <xdr:colOff>85725</xdr:colOff>
                    <xdr:row>24</xdr:row>
                    <xdr:rowOff>9525</xdr:rowOff>
                  </from>
                  <to>
                    <xdr:col>1</xdr:col>
                    <xdr:colOff>57150</xdr:colOff>
                    <xdr:row>24</xdr:row>
                    <xdr:rowOff>228600</xdr:rowOff>
                  </to>
                </anchor>
              </controlPr>
            </control>
          </mc:Choice>
        </mc:AlternateContent>
        <mc:AlternateContent xmlns:mc="http://schemas.openxmlformats.org/markup-compatibility/2006">
          <mc:Choice Requires="x14">
            <control shapeId="6241" r:id="rId18" name="Check Box 97">
              <controlPr defaultSize="0" autoFill="0" autoLine="0" autoPict="0">
                <anchor moveWithCells="1">
                  <from>
                    <xdr:col>0</xdr:col>
                    <xdr:colOff>85725</xdr:colOff>
                    <xdr:row>25</xdr:row>
                    <xdr:rowOff>9525</xdr:rowOff>
                  </from>
                  <to>
                    <xdr:col>1</xdr:col>
                    <xdr:colOff>57150</xdr:colOff>
                    <xdr:row>25</xdr:row>
                    <xdr:rowOff>228600</xdr:rowOff>
                  </to>
                </anchor>
              </controlPr>
            </control>
          </mc:Choice>
        </mc:AlternateContent>
        <mc:AlternateContent xmlns:mc="http://schemas.openxmlformats.org/markup-compatibility/2006">
          <mc:Choice Requires="x14">
            <control shapeId="6242" r:id="rId19" name="Check Box 98">
              <controlPr defaultSize="0" autoFill="0" autoLine="0" autoPict="0">
                <anchor moveWithCells="1">
                  <from>
                    <xdr:col>0</xdr:col>
                    <xdr:colOff>85725</xdr:colOff>
                    <xdr:row>26</xdr:row>
                    <xdr:rowOff>9525</xdr:rowOff>
                  </from>
                  <to>
                    <xdr:col>1</xdr:col>
                    <xdr:colOff>57150</xdr:colOff>
                    <xdr:row>26</xdr:row>
                    <xdr:rowOff>228600</xdr:rowOff>
                  </to>
                </anchor>
              </controlPr>
            </control>
          </mc:Choice>
        </mc:AlternateContent>
        <mc:AlternateContent xmlns:mc="http://schemas.openxmlformats.org/markup-compatibility/2006">
          <mc:Choice Requires="x14">
            <control shapeId="6244" r:id="rId20" name="Check Box 100">
              <controlPr defaultSize="0" autoFill="0" autoLine="0" autoPict="0">
                <anchor moveWithCells="1">
                  <from>
                    <xdr:col>0</xdr:col>
                    <xdr:colOff>85725</xdr:colOff>
                    <xdr:row>28</xdr:row>
                    <xdr:rowOff>9525</xdr:rowOff>
                  </from>
                  <to>
                    <xdr:col>1</xdr:col>
                    <xdr:colOff>57150</xdr:colOff>
                    <xdr:row>28</xdr:row>
                    <xdr:rowOff>228600</xdr:rowOff>
                  </to>
                </anchor>
              </controlPr>
            </control>
          </mc:Choice>
        </mc:AlternateContent>
        <mc:AlternateContent xmlns:mc="http://schemas.openxmlformats.org/markup-compatibility/2006">
          <mc:Choice Requires="x14">
            <control shapeId="6245" r:id="rId21" name="Check Box 101">
              <controlPr defaultSize="0" autoFill="0" autoLine="0" autoPict="0">
                <anchor moveWithCells="1">
                  <from>
                    <xdr:col>0</xdr:col>
                    <xdr:colOff>85725</xdr:colOff>
                    <xdr:row>29</xdr:row>
                    <xdr:rowOff>9525</xdr:rowOff>
                  </from>
                  <to>
                    <xdr:col>1</xdr:col>
                    <xdr:colOff>57150</xdr:colOff>
                    <xdr:row>29</xdr:row>
                    <xdr:rowOff>228600</xdr:rowOff>
                  </to>
                </anchor>
              </controlPr>
            </control>
          </mc:Choice>
        </mc:AlternateContent>
        <mc:AlternateContent xmlns:mc="http://schemas.openxmlformats.org/markup-compatibility/2006">
          <mc:Choice Requires="x14">
            <control shapeId="6246" r:id="rId22" name="Check Box 102">
              <controlPr defaultSize="0" autoFill="0" autoLine="0" autoPict="0">
                <anchor moveWithCells="1">
                  <from>
                    <xdr:col>0</xdr:col>
                    <xdr:colOff>85725</xdr:colOff>
                    <xdr:row>30</xdr:row>
                    <xdr:rowOff>9525</xdr:rowOff>
                  </from>
                  <to>
                    <xdr:col>1</xdr:col>
                    <xdr:colOff>57150</xdr:colOff>
                    <xdr:row>30</xdr:row>
                    <xdr:rowOff>228600</xdr:rowOff>
                  </to>
                </anchor>
              </controlPr>
            </control>
          </mc:Choice>
        </mc:AlternateContent>
        <mc:AlternateContent xmlns:mc="http://schemas.openxmlformats.org/markup-compatibility/2006">
          <mc:Choice Requires="x14">
            <control shapeId="6247" r:id="rId23" name="Check Box 103">
              <controlPr defaultSize="0" autoFill="0" autoLine="0" autoPict="0">
                <anchor moveWithCells="1">
                  <from>
                    <xdr:col>0</xdr:col>
                    <xdr:colOff>85725</xdr:colOff>
                    <xdr:row>31</xdr:row>
                    <xdr:rowOff>9525</xdr:rowOff>
                  </from>
                  <to>
                    <xdr:col>1</xdr:col>
                    <xdr:colOff>57150</xdr:colOff>
                    <xdr:row>31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Utilisez la liste de valeurs">
          <x14:formula1>
            <xm:f>'Liste de valeurs'!$H$6:$H$7</xm:f>
          </x14:formula1>
          <xm:sqref>E17</xm:sqref>
        </x14:dataValidation>
        <x14:dataValidation type="list" allowBlank="1" showInputMessage="1" showErrorMessage="1" prompt="Utilisez la liste de valeurs">
          <x14:formula1>
            <xm:f>'Liste de valeurs'!$J$1:$J$2</xm:f>
          </x14:formula1>
          <xm:sqref>C13:F13</xm:sqref>
        </x14:dataValidation>
        <x14:dataValidation type="date" operator="greaterThan" allowBlank="1" showInputMessage="1" showErrorMessage="1" error="Doit être une date valide et postérieure à la date de version de ce formulaire">
          <x14:formula1>
            <xm:f>infoSIT!C2</xm:f>
          </x14:formula1>
          <xm:sqref>F35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6" tint="-0.249977111117893"/>
  </sheetPr>
  <dimension ref="A1:S51"/>
  <sheetViews>
    <sheetView topLeftCell="J1" workbookViewId="0">
      <selection activeCell="O21" sqref="O21"/>
    </sheetView>
  </sheetViews>
  <sheetFormatPr baseColWidth="10" defaultRowHeight="15" x14ac:dyDescent="0.25"/>
  <cols>
    <col min="1" max="1" width="17" bestFit="1" customWidth="1"/>
    <col min="2" max="2" width="22.5703125" customWidth="1"/>
    <col min="8" max="8" width="21.28515625" customWidth="1"/>
    <col min="9" max="9" width="22.5703125" customWidth="1"/>
    <col min="15" max="15" width="65.7109375" style="41" customWidth="1"/>
    <col min="16" max="16" width="11.42578125" style="41"/>
    <col min="18" max="18" width="24.7109375" customWidth="1"/>
    <col min="19" max="19" width="15.5703125" customWidth="1"/>
  </cols>
  <sheetData>
    <row r="1" spans="1:19" x14ac:dyDescent="0.25">
      <c r="A1" s="45" t="s">
        <v>10</v>
      </c>
      <c r="B1" t="s">
        <v>11</v>
      </c>
      <c r="C1" s="42"/>
      <c r="D1" s="44" t="s">
        <v>19</v>
      </c>
      <c r="E1" s="37" t="s">
        <v>20</v>
      </c>
      <c r="H1" s="37" t="s">
        <v>24</v>
      </c>
      <c r="I1" s="43" t="s">
        <v>27</v>
      </c>
      <c r="J1" s="37" t="s">
        <v>28</v>
      </c>
      <c r="N1" s="42" t="s">
        <v>44</v>
      </c>
      <c r="O1" s="38"/>
      <c r="P1" s="47"/>
      <c r="R1" s="42" t="s">
        <v>39</v>
      </c>
      <c r="S1" s="37" t="s">
        <v>40</v>
      </c>
    </row>
    <row r="2" spans="1:19" x14ac:dyDescent="0.25">
      <c r="B2" t="s">
        <v>12</v>
      </c>
      <c r="E2" s="37" t="s">
        <v>21</v>
      </c>
      <c r="H2" s="37" t="s">
        <v>25</v>
      </c>
      <c r="J2" s="37" t="s">
        <v>29</v>
      </c>
      <c r="O2" s="38"/>
      <c r="P2" s="47"/>
      <c r="S2" s="37" t="s">
        <v>41</v>
      </c>
    </row>
    <row r="3" spans="1:19" x14ac:dyDescent="0.25">
      <c r="B3" t="s">
        <v>13</v>
      </c>
      <c r="O3" s="38"/>
      <c r="P3" s="47"/>
      <c r="S3" s="37" t="s">
        <v>42</v>
      </c>
    </row>
    <row r="4" spans="1:19" x14ac:dyDescent="0.25">
      <c r="O4" s="38"/>
      <c r="P4" s="47"/>
    </row>
    <row r="5" spans="1:19" x14ac:dyDescent="0.25">
      <c r="O5" s="38"/>
      <c r="P5" s="47"/>
    </row>
    <row r="6" spans="1:19" s="24" customFormat="1" x14ac:dyDescent="0.25">
      <c r="H6" s="37" t="s">
        <v>90</v>
      </c>
      <c r="O6" s="38"/>
      <c r="P6" s="47"/>
    </row>
    <row r="7" spans="1:19" x14ac:dyDescent="0.25">
      <c r="H7" s="37" t="s">
        <v>91</v>
      </c>
      <c r="O7" s="40"/>
    </row>
    <row r="8" spans="1:19" x14ac:dyDescent="0.25">
      <c r="P8" s="46" t="s">
        <v>46</v>
      </c>
      <c r="Q8" s="42" t="s">
        <v>47</v>
      </c>
      <c r="R8" s="42" t="s">
        <v>73</v>
      </c>
    </row>
    <row r="9" spans="1:19" x14ac:dyDescent="0.25">
      <c r="H9" t="s">
        <v>167</v>
      </c>
      <c r="I9" s="37" t="s">
        <v>168</v>
      </c>
      <c r="N9" s="42" t="s">
        <v>45</v>
      </c>
      <c r="O9" s="38"/>
      <c r="P9" s="39"/>
      <c r="Q9" s="37"/>
      <c r="R9" s="37"/>
    </row>
    <row r="10" spans="1:19" x14ac:dyDescent="0.25">
      <c r="I10" s="37" t="s">
        <v>169</v>
      </c>
      <c r="O10" s="39"/>
      <c r="P10" s="39"/>
      <c r="Q10" s="37"/>
      <c r="R10" s="37"/>
    </row>
    <row r="11" spans="1:19" x14ac:dyDescent="0.25">
      <c r="I11" s="37" t="s">
        <v>170</v>
      </c>
      <c r="O11" s="39"/>
      <c r="P11" s="39"/>
      <c r="Q11" s="37"/>
      <c r="R11" s="37"/>
    </row>
    <row r="12" spans="1:19" x14ac:dyDescent="0.25">
      <c r="O12" s="39"/>
      <c r="P12" s="39"/>
      <c r="Q12" s="37"/>
      <c r="R12" s="37"/>
    </row>
    <row r="13" spans="1:19" x14ac:dyDescent="0.25">
      <c r="O13" s="39"/>
      <c r="P13" s="39"/>
      <c r="Q13" s="37"/>
      <c r="R13" s="37"/>
    </row>
    <row r="14" spans="1:19" x14ac:dyDescent="0.25">
      <c r="O14" s="39"/>
      <c r="P14" s="39"/>
      <c r="Q14" s="37"/>
      <c r="R14" s="37"/>
    </row>
    <row r="15" spans="1:19" x14ac:dyDescent="0.25">
      <c r="O15" s="39"/>
      <c r="P15" s="39"/>
      <c r="Q15" s="37"/>
      <c r="R15" s="37"/>
    </row>
    <row r="16" spans="1:19" x14ac:dyDescent="0.25">
      <c r="O16" s="39"/>
      <c r="P16" s="39"/>
      <c r="Q16" s="37"/>
      <c r="R16" s="37"/>
    </row>
    <row r="17" spans="1:18" x14ac:dyDescent="0.25">
      <c r="O17" s="39"/>
      <c r="P17" s="39"/>
      <c r="Q17" s="37"/>
      <c r="R17" s="37"/>
    </row>
    <row r="18" spans="1:18" x14ac:dyDescent="0.25">
      <c r="O18" s="39"/>
      <c r="P18" s="39"/>
      <c r="Q18" s="37"/>
      <c r="R18" s="37"/>
    </row>
    <row r="19" spans="1:18" x14ac:dyDescent="0.25">
      <c r="O19" s="39"/>
      <c r="P19" s="39"/>
      <c r="Q19" s="37"/>
      <c r="R19" s="37"/>
    </row>
    <row r="20" spans="1:18" x14ac:dyDescent="0.25">
      <c r="O20" s="39"/>
      <c r="P20" s="39"/>
      <c r="Q20" s="37"/>
      <c r="R20" s="37"/>
    </row>
    <row r="21" spans="1:18" x14ac:dyDescent="0.25">
      <c r="O21" s="39"/>
      <c r="P21" s="39"/>
      <c r="Q21" s="37"/>
      <c r="R21" s="37"/>
    </row>
    <row r="22" spans="1:18" x14ac:dyDescent="0.25">
      <c r="O22" s="39"/>
      <c r="P22" s="39"/>
      <c r="Q22" s="37"/>
      <c r="R22" s="37"/>
    </row>
    <row r="23" spans="1:18" x14ac:dyDescent="0.25">
      <c r="O23" s="39"/>
      <c r="P23" s="39"/>
      <c r="Q23" s="37"/>
      <c r="R23" s="37"/>
    </row>
    <row r="24" spans="1:18" x14ac:dyDescent="0.25">
      <c r="O24" s="39"/>
      <c r="P24" s="39"/>
      <c r="Q24" s="37"/>
      <c r="R24" s="37"/>
    </row>
    <row r="25" spans="1:18" x14ac:dyDescent="0.25">
      <c r="A25" s="48"/>
      <c r="O25" s="39"/>
      <c r="P25" s="39"/>
      <c r="Q25" s="37"/>
      <c r="R25" s="37"/>
    </row>
    <row r="26" spans="1:18" x14ac:dyDescent="0.25">
      <c r="A26" s="48"/>
      <c r="O26" s="39"/>
      <c r="P26" s="39"/>
      <c r="Q26" s="37"/>
      <c r="R26" s="37"/>
    </row>
    <row r="27" spans="1:18" x14ac:dyDescent="0.25">
      <c r="A27" s="49"/>
      <c r="B27" s="24"/>
      <c r="O27" s="39"/>
      <c r="P27" s="39"/>
      <c r="Q27" s="37"/>
      <c r="R27" s="37"/>
    </row>
    <row r="28" spans="1:18" x14ac:dyDescent="0.25">
      <c r="A28" s="49"/>
      <c r="B28" s="24"/>
      <c r="O28" s="39"/>
      <c r="P28" s="39"/>
      <c r="Q28" s="37"/>
      <c r="R28" s="37"/>
    </row>
    <row r="29" spans="1:18" x14ac:dyDescent="0.25">
      <c r="A29" s="49"/>
      <c r="B29" s="24"/>
      <c r="O29" s="39"/>
      <c r="P29" s="39"/>
      <c r="Q29" s="37"/>
      <c r="R29" s="37"/>
    </row>
    <row r="30" spans="1:18" x14ac:dyDescent="0.25">
      <c r="A30" s="49"/>
      <c r="B30" s="24"/>
      <c r="O30" s="38"/>
      <c r="P30" s="39"/>
      <c r="Q30" s="37"/>
      <c r="R30" s="37"/>
    </row>
    <row r="31" spans="1:18" s="24" customFormat="1" x14ac:dyDescent="0.25">
      <c r="A31" s="49"/>
      <c r="O31" s="39"/>
      <c r="P31" s="39"/>
      <c r="Q31" s="37"/>
      <c r="R31" s="37"/>
    </row>
    <row r="32" spans="1:18" s="24" customFormat="1" x14ac:dyDescent="0.25">
      <c r="A32" s="49"/>
      <c r="O32" s="41"/>
      <c r="P32" s="41"/>
    </row>
    <row r="33" spans="1:2" x14ac:dyDescent="0.25">
      <c r="A33" s="49"/>
      <c r="B33" s="24"/>
    </row>
    <row r="34" spans="1:2" x14ac:dyDescent="0.25">
      <c r="A34" s="49"/>
      <c r="B34" s="24"/>
    </row>
    <row r="35" spans="1:2" x14ac:dyDescent="0.25">
      <c r="A35" s="49"/>
      <c r="B35" s="24"/>
    </row>
    <row r="36" spans="1:2" x14ac:dyDescent="0.25">
      <c r="A36" s="49"/>
      <c r="B36" s="24"/>
    </row>
    <row r="37" spans="1:2" x14ac:dyDescent="0.25">
      <c r="A37" s="49"/>
      <c r="B37" s="24"/>
    </row>
    <row r="38" spans="1:2" x14ac:dyDescent="0.25">
      <c r="A38" s="49"/>
      <c r="B38" s="24"/>
    </row>
    <row r="39" spans="1:2" x14ac:dyDescent="0.25">
      <c r="A39" s="49"/>
      <c r="B39" s="24"/>
    </row>
    <row r="40" spans="1:2" x14ac:dyDescent="0.25">
      <c r="A40" s="48"/>
    </row>
    <row r="41" spans="1:2" x14ac:dyDescent="0.25">
      <c r="A41" s="48"/>
    </row>
    <row r="42" spans="1:2" x14ac:dyDescent="0.25">
      <c r="A42" s="48"/>
    </row>
    <row r="50" spans="15:15" x14ac:dyDescent="0.25">
      <c r="O50" s="34"/>
    </row>
    <row r="51" spans="15:15" x14ac:dyDescent="0.25">
      <c r="O51" s="34"/>
    </row>
  </sheetData>
  <sheetProtection password="C663"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29"/>
  <sheetViews>
    <sheetView workbookViewId="0">
      <selection sqref="A1:XFD1048576"/>
    </sheetView>
  </sheetViews>
  <sheetFormatPr baseColWidth="10" defaultRowHeight="15" x14ac:dyDescent="0.25"/>
  <cols>
    <col min="1" max="1" width="41.5703125" customWidth="1"/>
  </cols>
  <sheetData>
    <row r="1" spans="1:16" ht="15.75" x14ac:dyDescent="0.25">
      <c r="A1" s="55" t="s">
        <v>85</v>
      </c>
    </row>
    <row r="2" spans="1:16" s="24" customFormat="1" ht="15.75" x14ac:dyDescent="0.25">
      <c r="A2" s="338" t="str">
        <f>CONCATENATE(A3,A4,A5,A6,A7,A8,A9,A10,A11,A12,A13,A14,A15,A16,A17)</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v>
      </c>
      <c r="B2" s="338"/>
      <c r="C2" s="338"/>
      <c r="D2" s="338"/>
      <c r="E2" s="338"/>
      <c r="F2" s="338"/>
      <c r="G2" s="338"/>
      <c r="H2" s="338"/>
      <c r="I2" s="338"/>
      <c r="J2" s="338"/>
      <c r="K2" s="338"/>
      <c r="L2" s="338"/>
      <c r="M2" s="338"/>
      <c r="N2" s="338"/>
      <c r="O2" s="338"/>
      <c r="P2" s="338"/>
    </row>
    <row r="3" spans="1:16" x14ac:dyDescent="0.25">
      <c r="A3" t="s">
        <v>112</v>
      </c>
    </row>
    <row r="4" spans="1:16" x14ac:dyDescent="0.25">
      <c r="A4" t="str">
        <f>IF('Etape 1 - Le demandeur '!B30="L'unité de distribution de :","l'unité de distribution de ","la collectivité")</f>
        <v>la collectivité</v>
      </c>
    </row>
    <row r="5" spans="1:16" x14ac:dyDescent="0.25">
      <c r="A5" s="24" t="str">
        <f>IF('Etape 1 - Le demandeur '!B30="L'unité de distribution de :",'Etape 1 - Le demandeur '!D30,"")</f>
        <v/>
      </c>
    </row>
    <row r="6" spans="1:16" x14ac:dyDescent="0.25">
      <c r="A6" s="74" t="s">
        <v>114</v>
      </c>
    </row>
    <row r="7" spans="1:16" x14ac:dyDescent="0.25">
      <c r="A7" s="77" t="str">
        <f>IFERROR(ROUND(RR_INDIC,2),"[à renseigner]")</f>
        <v>[à renseigner]</v>
      </c>
    </row>
    <row r="8" spans="1:16" x14ac:dyDescent="0.25">
      <c r="A8" t="s">
        <v>115</v>
      </c>
    </row>
    <row r="9" spans="1:16" x14ac:dyDescent="0.25">
      <c r="A9" s="76">
        <f>'Etape 1 - Le demandeur '!B32</f>
        <v>0</v>
      </c>
    </row>
    <row r="10" spans="1:16" x14ac:dyDescent="0.25">
      <c r="A10" t="s">
        <v>113</v>
      </c>
    </row>
    <row r="11" spans="1:16" x14ac:dyDescent="0.25">
      <c r="A11" t="s">
        <v>116</v>
      </c>
    </row>
    <row r="12" spans="1:16" x14ac:dyDescent="0.25">
      <c r="A12" t="str">
        <f>IFERROR(IF(A7&gt;A15,"supérieur","inférieur"),"")</f>
        <v>inférieur</v>
      </c>
    </row>
    <row r="13" spans="1:16" x14ac:dyDescent="0.25">
      <c r="A13" t="s">
        <v>117</v>
      </c>
    </row>
    <row r="14" spans="1:16" x14ac:dyDescent="0.25">
      <c r="A14" t="s">
        <v>114</v>
      </c>
    </row>
    <row r="15" spans="1:16" x14ac:dyDescent="0.25">
      <c r="A15" s="77" t="str">
        <f>IFERROR(ROUND((65+(IC_INDIC/5)),2),"[à renseigner]")</f>
        <v>[à renseigner]</v>
      </c>
    </row>
    <row r="16" spans="1:16" x14ac:dyDescent="0.25">
      <c r="A16" t="s">
        <v>118</v>
      </c>
    </row>
    <row r="17" spans="1:1" x14ac:dyDescent="0.25">
      <c r="A17" t="s">
        <v>119</v>
      </c>
    </row>
    <row r="21" spans="1:1" ht="15.75" x14ac:dyDescent="0.25">
      <c r="A21" s="75" t="s">
        <v>83</v>
      </c>
    </row>
    <row r="22" spans="1:1" x14ac:dyDescent="0.25">
      <c r="A22" t="str">
        <f>IFERROR(CONCATENATE(A23,A24,A25,A26,A27,A28,A29),"")</f>
        <v>Le volume prévisionnel d'eau économisé après travaux est de  m3/an.  Le gain en rendement prévisionnel après travaux est de [à renseigner]% à l'échelle de la collectivité.</v>
      </c>
    </row>
    <row r="23" spans="1:1" x14ac:dyDescent="0.25">
      <c r="A23" t="s">
        <v>135</v>
      </c>
    </row>
    <row r="24" spans="1:1" x14ac:dyDescent="0.25">
      <c r="A24" t="str">
        <f>IF(ISBLANK(FE_INDIC),"[à renseigner]",FE_INDIC)</f>
        <v/>
      </c>
    </row>
    <row r="25" spans="1:1" x14ac:dyDescent="0.25">
      <c r="A25" t="s">
        <v>122</v>
      </c>
    </row>
    <row r="26" spans="1:1" x14ac:dyDescent="0.25">
      <c r="A26" t="s">
        <v>121</v>
      </c>
    </row>
    <row r="27" spans="1:1" x14ac:dyDescent="0.25">
      <c r="A27" s="77" t="str">
        <f>IFERROR(ROUND('Etape 2 - L''opération '!D18,2),"[à renseigner]")</f>
        <v>[à renseigner]</v>
      </c>
    </row>
    <row r="28" spans="1:1" x14ac:dyDescent="0.25">
      <c r="A28" t="str">
        <f>IF('Etape 1 - Le demandeur '!B30="L'unité de distribution de :","% à l'échelle de l'unité de distribution","% à l'échelle de la collectivité")</f>
        <v>% à l'échelle de la collectivité</v>
      </c>
    </row>
    <row r="29" spans="1:1" x14ac:dyDescent="0.25">
      <c r="A29" t="s">
        <v>120</v>
      </c>
    </row>
  </sheetData>
  <sheetProtection password="C663" sheet="1" objects="1" scenarios="1"/>
  <mergeCells count="1">
    <mergeCell ref="A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theme="5" tint="-0.249977111117893"/>
  </sheetPr>
  <dimension ref="A1:AG3"/>
  <sheetViews>
    <sheetView workbookViewId="0">
      <selection activeCell="A2" sqref="A2"/>
    </sheetView>
  </sheetViews>
  <sheetFormatPr baseColWidth="10" defaultRowHeight="15" x14ac:dyDescent="0.25"/>
  <cols>
    <col min="1" max="1" width="21.7109375" customWidth="1"/>
    <col min="11" max="11" width="11.42578125" style="24"/>
    <col min="12" max="12" width="28.7109375" customWidth="1"/>
    <col min="13" max="13" width="19.5703125" customWidth="1"/>
    <col min="15" max="15" width="29.85546875" customWidth="1"/>
    <col min="16" max="16" width="31.5703125" customWidth="1"/>
    <col min="17" max="17" width="24.85546875" customWidth="1"/>
    <col min="23" max="23" width="11.42578125" style="24"/>
    <col min="27" max="27" width="11.42578125" style="24"/>
    <col min="28" max="28" width="39.5703125" style="24" customWidth="1"/>
  </cols>
  <sheetData>
    <row r="1" spans="1:33" s="63" customFormat="1" x14ac:dyDescent="0.25">
      <c r="A1" s="73" t="s">
        <v>95</v>
      </c>
      <c r="B1" s="73" t="s">
        <v>96</v>
      </c>
      <c r="C1" s="63" t="s">
        <v>97</v>
      </c>
      <c r="D1" s="63" t="s">
        <v>48</v>
      </c>
      <c r="E1" s="63" t="s">
        <v>49</v>
      </c>
      <c r="F1" s="63" t="s">
        <v>50</v>
      </c>
      <c r="G1" s="63" t="s">
        <v>51</v>
      </c>
      <c r="H1" s="63" t="s">
        <v>52</v>
      </c>
      <c r="I1" s="63" t="s">
        <v>55</v>
      </c>
      <c r="J1" s="63" t="s">
        <v>56</v>
      </c>
      <c r="K1" s="63" t="s">
        <v>71</v>
      </c>
      <c r="L1" s="63" t="s">
        <v>57</v>
      </c>
      <c r="M1" s="63" t="s">
        <v>58</v>
      </c>
      <c r="N1" s="63" t="s">
        <v>59</v>
      </c>
      <c r="O1" s="63" t="s">
        <v>60</v>
      </c>
      <c r="P1" s="63" t="s">
        <v>61</v>
      </c>
      <c r="Q1" s="63" t="s">
        <v>62</v>
      </c>
      <c r="R1" s="63" t="s">
        <v>63</v>
      </c>
      <c r="S1" s="63" t="s">
        <v>64</v>
      </c>
      <c r="T1" s="63" t="s">
        <v>65</v>
      </c>
      <c r="U1" s="63" t="s">
        <v>66</v>
      </c>
      <c r="V1" s="63" t="s">
        <v>67</v>
      </c>
      <c r="W1" s="63" t="s">
        <v>74</v>
      </c>
      <c r="X1" s="63" t="s">
        <v>68</v>
      </c>
      <c r="Y1" s="63" t="s">
        <v>69</v>
      </c>
      <c r="Z1" s="63" t="s">
        <v>70</v>
      </c>
      <c r="AA1" s="63" t="s">
        <v>75</v>
      </c>
      <c r="AB1" s="63" t="s">
        <v>72</v>
      </c>
      <c r="AC1" s="63" t="s">
        <v>47</v>
      </c>
      <c r="AD1" s="63" t="s">
        <v>46</v>
      </c>
      <c r="AE1" s="63" t="s">
        <v>73</v>
      </c>
      <c r="AF1" s="63" t="s">
        <v>100</v>
      </c>
      <c r="AG1" s="63" t="s">
        <v>101</v>
      </c>
    </row>
    <row r="2" spans="1:33" s="63" customFormat="1" ht="51" customHeight="1" x14ac:dyDescent="0.25">
      <c r="A2" s="63" t="s">
        <v>136</v>
      </c>
      <c r="B2" s="41" t="s">
        <v>137</v>
      </c>
      <c r="C2" s="33">
        <v>43549</v>
      </c>
      <c r="D2" s="63" t="str">
        <f ca="1">IF(ISBLANK(INDIRECT(D1)),"",INDIRECT(D1))</f>
        <v/>
      </c>
      <c r="E2" s="63" t="str">
        <f ca="1">IF(ISBLANK(INDIRECT(E1)),"",UPPER(INDIRECT(E1)))</f>
        <v/>
      </c>
      <c r="F2" s="63" t="str">
        <f ca="1">UPPER(IF(ISBLANK(INDIRECT(F1)),"",INDIRECT(F1)))</f>
        <v/>
      </c>
      <c r="G2" s="63" t="str">
        <f ca="1">IF(ISBLANK(INDIRECT(G1)),"",INDIRECT(G1))</f>
        <v/>
      </c>
      <c r="H2" s="63" t="str">
        <f ca="1">SUBSTITUTE(IF(ISBLANK(INDIRECT(H1)),"",INDIRECT(H1)),"’","'")</f>
        <v/>
      </c>
      <c r="I2" s="63" t="str">
        <f ca="1">SUBSTITUTE(IF(ISBLANK(INDIRECT(I1)),"",INDIRECT(I1)),"’","'")</f>
        <v/>
      </c>
      <c r="J2" s="63" t="str">
        <f ca="1">IF(ISBLANK(INDIRECT(J1)),"",SUBSTITUTE(INDIRECT(J1),",","."))</f>
        <v/>
      </c>
      <c r="K2" s="63" t="str">
        <f ca="1">IF(ISBLANK(INDIRECT(K1)),"",SUBSTITUTE(LOWER(INDIRECT(K1)),",","."))</f>
        <v/>
      </c>
      <c r="L2" s="63" t="str">
        <f ca="1">SUBSTITUTE(IF(ISBLANK(INDIRECT(L1)),"",INDIRECT(L1)),"’","'")</f>
        <v/>
      </c>
      <c r="M2" s="63" t="str">
        <f ca="1">SUBSTITUTE(IF(ISBLANK(INDIRECT(M1)),"",INDIRECT(M1)),"’","'")</f>
        <v/>
      </c>
      <c r="N2" s="63" t="str">
        <f t="shared" ref="N2" ca="1" si="0">IF(ISBLANK(INDIRECT(N1)),"",INDIRECT(N1))</f>
        <v/>
      </c>
      <c r="O2" s="101" t="str">
        <f>SUBSTITUTE(IF(ISBLANK(OPPORTUNITE2),OPPORTUNITE,OPPORTUNITE&amp;CHAR(10)&amp;OPPORTUNITE2),"’","'")</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 Le volume prévisionnel d'eau économisé après travaux est de  m3/an.  Le gain en rendement prévisionnel après travaux est de [à renseigner]% à l'échelle de la collectivité.</v>
      </c>
      <c r="P2" s="101" t="str">
        <f>SUBSTITUTE(IF(ISBLANK(DESCRIPTIF),DESCRIPTIF2,DESCRIPTIF&amp;CHAR(10)&amp;DESCRIPTIF2),"’","'")</f>
        <v>Le facteur de pondération utilisé dans le cadre de l'appel à projets pour déterminer le montant finançable est de .</v>
      </c>
      <c r="Q2" s="101" t="str">
        <f>" "</f>
        <v xml:space="preserve"> </v>
      </c>
      <c r="R2" s="63" t="str">
        <f ca="1">SUBSTITUTE(IF(ISBLANK(INDIRECT(R1)),"Aucun",INDIRECT(R1)),"’","'")</f>
        <v>Aucun</v>
      </c>
      <c r="S2" s="63" t="s">
        <v>189</v>
      </c>
      <c r="T2" s="63" t="str">
        <f ca="1">IF(ISBLANK(INDIRECT(T1)),"",INDIRECT(T1))</f>
        <v/>
      </c>
      <c r="U2" s="63" t="str">
        <f ca="1">IF(ISBLANK(INDIRECT(U1)),"",INDIRECT(U1))</f>
        <v/>
      </c>
      <c r="V2" s="63" t="str">
        <f ca="1">IF(ISBLANK(INDIRECT(V1)),"",INDIRECT(V1))</f>
        <v/>
      </c>
      <c r="W2" s="63" t="str">
        <f ca="1">IF(ISBLANK(INDIRECT(W1)),"",UPPER(INDIRECT(W1)))</f>
        <v/>
      </c>
      <c r="X2" s="63" t="str">
        <f ca="1">IF(ISBLANK(INDIRECT(X1)),"",UPPER(INDIRECT(X1)))</f>
        <v/>
      </c>
      <c r="Y2" s="63" t="str">
        <f ca="1">IF(ISBLANK(INDIRECT(Y1)),"",UPPER(INDIRECT(Y1)))</f>
        <v/>
      </c>
      <c r="Z2" s="63" t="str">
        <f ca="1">IF(ISBLANK(INDIRECT(Z1)),"",INDIRECT(Z1))</f>
        <v/>
      </c>
      <c r="AA2" s="63" t="str">
        <f ca="1">IF(ISBLANK(INDIRECT(AA1)),"",INDIRECT(AA1))</f>
        <v/>
      </c>
      <c r="AB2" s="63" t="s">
        <v>31</v>
      </c>
      <c r="AC2" s="152" t="s">
        <v>197</v>
      </c>
      <c r="AD2" s="41" t="s">
        <v>92</v>
      </c>
      <c r="AE2" s="48" t="s">
        <v>93</v>
      </c>
      <c r="AF2" s="63" t="str">
        <f>LEFT(DESIGNATION&amp;IF(RIGHT(DESIGNATION,1)="."," ",". ")&amp;LOCALISATION,100)</f>
        <v xml:space="preserve">. </v>
      </c>
    </row>
    <row r="3" spans="1:33" x14ac:dyDescent="0.25">
      <c r="B3" s="33"/>
    </row>
  </sheetData>
  <sheetProtection password="C663"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41</vt:i4>
      </vt:variant>
    </vt:vector>
  </HeadingPairs>
  <TitlesOfParts>
    <vt:vector size="51" baseType="lpstr">
      <vt:lpstr>Démarche à suivre</vt:lpstr>
      <vt:lpstr>Contexte général</vt:lpstr>
      <vt:lpstr>Etape 1 - Le demandeur </vt:lpstr>
      <vt:lpstr>Etape 2 - L'opération </vt:lpstr>
      <vt:lpstr>Etape 3 - L'objet</vt:lpstr>
      <vt:lpstr>Etape 4 - La déclaration</vt:lpstr>
      <vt:lpstr>Liste de valeurs</vt:lpstr>
      <vt:lpstr>Texte_contexte</vt:lpstr>
      <vt:lpstr>infoSIT</vt:lpstr>
      <vt:lpstr>indicSIT</vt:lpstr>
      <vt:lpstr>ANNEEOPEPPC</vt:lpstr>
      <vt:lpstr>CODFORMULAIRE</vt:lpstr>
      <vt:lpstr>COFINANCEURS</vt:lpstr>
      <vt:lpstr>DATEVERSIONFORMULAIRE</vt:lpstr>
      <vt:lpstr>DDEMANDE</vt:lpstr>
      <vt:lpstr>DDTRAV</vt:lpstr>
      <vt:lpstr>DESCRIPTIF</vt:lpstr>
      <vt:lpstr>DESCRIPTIF2</vt:lpstr>
      <vt:lpstr>DESIGNATION</vt:lpstr>
      <vt:lpstr>DFTRAV</vt:lpstr>
      <vt:lpstr>EMAILCONTACT</vt:lpstr>
      <vt:lpstr>FDCONTACT</vt:lpstr>
      <vt:lpstr>FE_INDIC</vt:lpstr>
      <vt:lpstr>GR_INDIC</vt:lpstr>
      <vt:lpstr>IC_INDIC</vt:lpstr>
      <vt:lpstr>IG_INDIC</vt:lpstr>
      <vt:lpstr>INSEE</vt:lpstr>
      <vt:lpstr>IP_INDIC</vt:lpstr>
      <vt:lpstr>LIBCIVILITECONTACT</vt:lpstr>
      <vt:lpstr>LOCALISATION</vt:lpstr>
      <vt:lpstr>LV_INDIC</vt:lpstr>
      <vt:lpstr>MTESTIME</vt:lpstr>
      <vt:lpstr>NOMCONTACT</vt:lpstr>
      <vt:lpstr>NOMMO</vt:lpstr>
      <vt:lpstr>NOOPEPPC</vt:lpstr>
      <vt:lpstr>NOPAYE</vt:lpstr>
      <vt:lpstr>NOPPC</vt:lpstr>
      <vt:lpstr>NSIRET</vt:lpstr>
      <vt:lpstr>OPPORTUNITE</vt:lpstr>
      <vt:lpstr>OPPORTUNITE2</vt:lpstr>
      <vt:lpstr>PPC</vt:lpstr>
      <vt:lpstr>QE_INDIC</vt:lpstr>
      <vt:lpstr>RR_INDIC</vt:lpstr>
      <vt:lpstr>TEL1CONTACT</vt:lpstr>
      <vt:lpstr>TYPEMONTANT</vt:lpstr>
      <vt:lpstr>VERSIONEXCEL</vt:lpstr>
      <vt:lpstr>VERSIONFORMULAIRE</vt:lpstr>
      <vt:lpstr>'Etape 1 - Le demandeur '!Zone_d_impression</vt:lpstr>
      <vt:lpstr>'Etape 2 - L''opération '!Zone_d_impression</vt:lpstr>
      <vt:lpstr>'Etape 3 - L''objet'!Zone_d_impression</vt:lpstr>
      <vt:lpstr>'Etape 4 - La déclaration'!Zone_d_impression</vt:lpstr>
    </vt:vector>
  </TitlesOfParts>
  <Manager>Direction Interventions</Manager>
  <Company>AEAP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participation financière Eau Potable</dc:title>
  <dc:creator>SMUSZ Maxime</dc:creator>
  <cp:lastModifiedBy>lthery</cp:lastModifiedBy>
  <cp:lastPrinted>2017-11-27T10:19:19Z</cp:lastPrinted>
  <dcterms:created xsi:type="dcterms:W3CDTF">2016-01-25T15:51:14Z</dcterms:created>
  <dcterms:modified xsi:type="dcterms:W3CDTF">2019-03-25T14:48:44Z</dcterms:modified>
  <cp:category>F_DPF_AEAP_AEP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FORMULAIRE" linkTarget="CODFORMULAIRE">
    <vt:lpwstr>F_DPF_AEAP_FUITE</vt:lpwstr>
  </property>
  <property fmtid="{D5CDD505-2E9C-101B-9397-08002B2CF9AE}" pid="3" name="VERSIONFORMULAIRE" linkTarget="VERSIONFORMULAIRE">
    <vt:lpwstr>1.0</vt:lpwstr>
  </property>
  <property fmtid="{D5CDD505-2E9C-101B-9397-08002B2CF9AE}" pid="4" name="DATEVERSIONFORMULAIRE" linkTarget="DATEVERSIONFORMULAIRE">
    <vt:filetime>2019-03-24T23:00:00Z</vt:filetime>
  </property>
</Properties>
</file>